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500" activeTab="4"/>
  </bookViews>
  <sheets>
    <sheet name="1º TRIMESTRE 2023" sheetId="5" r:id="rId1"/>
    <sheet name="2º TRIMESTRE 2023" sheetId="4" r:id="rId2"/>
    <sheet name="3º TRIMESTRE 2023" sheetId="3" r:id="rId3"/>
    <sheet name="4° TRIMESTRE 2023" sheetId="1" r:id="rId4"/>
    <sheet name="CONSOLIDADO" sheetId="6" r:id="rId5"/>
    <sheet name="Plan1" sheetId="2" state="hidden" r:id="rId6"/>
  </sheets>
  <externalReferences>
    <externalReference r:id="rId7"/>
  </externalReferences>
  <definedNames>
    <definedName name="_xlnm.Print_Area" localSheetId="3">'4° TRIMESTRE 2023'!$A$1:$CJ$43</definedName>
    <definedName name="_xlnm.Print_Area" localSheetId="4">CONSOLIDADO!$A$1:$CJ$43</definedName>
    <definedName name="Excel_BuiltIn__FilterDatabase" localSheetId="3">'4° TRIMESTRE 2023'!$A$15:$CJ$26</definedName>
    <definedName name="Excel_BuiltIn__FilterDatabase" localSheetId="4">CONSOLIDADO!$A$15:$CJ$26</definedName>
    <definedName name="_xlnm.Print_Titles" localSheetId="3">'4° TRIMESTRE 2023'!$1:$13</definedName>
    <definedName name="_xlnm.Print_Titles" localSheetId="4">CONSOLIDADO!$1:$13</definedName>
  </definedNames>
  <calcPr calcId="144525"/>
</workbook>
</file>

<file path=xl/calcChain.xml><?xml version="1.0" encoding="utf-8"?>
<calcChain xmlns="http://schemas.openxmlformats.org/spreadsheetml/2006/main">
  <c r="BE26" i="6" l="1"/>
  <c r="Y26" i="6"/>
  <c r="U26" i="6"/>
  <c r="BE25" i="6"/>
  <c r="Y25" i="6"/>
  <c r="U25" i="6"/>
  <c r="BE19" i="6"/>
  <c r="BH18" i="6"/>
  <c r="BE18" i="6"/>
  <c r="CA26" i="5"/>
  <c r="BE26" i="5"/>
  <c r="Y26" i="5"/>
  <c r="U26" i="5"/>
  <c r="BE25" i="5"/>
  <c r="Y25" i="5"/>
  <c r="U25" i="5"/>
  <c r="BE19" i="5"/>
  <c r="BH18" i="5"/>
  <c r="BE18" i="5"/>
  <c r="BE26" i="4"/>
  <c r="Y26" i="4"/>
  <c r="U26" i="4"/>
  <c r="BE25" i="4"/>
  <c r="Y25" i="4"/>
  <c r="U25" i="4"/>
  <c r="BE19" i="4"/>
  <c r="BH18" i="4"/>
  <c r="BE18" i="4"/>
  <c r="BE26" i="3"/>
  <c r="Y26" i="3"/>
  <c r="U26" i="3"/>
  <c r="BE25" i="3"/>
  <c r="Y25" i="3"/>
  <c r="U25" i="3"/>
  <c r="BE19" i="3"/>
  <c r="BH18" i="3"/>
  <c r="BE18" i="3"/>
  <c r="BE26" i="1" l="1"/>
  <c r="BE18" i="1"/>
  <c r="BH18" i="1"/>
  <c r="BE19" i="1"/>
  <c r="U25" i="1"/>
  <c r="Y25" i="1"/>
  <c r="BE25" i="1"/>
  <c r="U26" i="1"/>
  <c r="Y26" i="1"/>
</calcChain>
</file>

<file path=xl/comments1.xml><?xml version="1.0" encoding="utf-8"?>
<comments xmlns="http://schemas.openxmlformats.org/spreadsheetml/2006/main">
  <authors>
    <author/>
  </authors>
  <commentList>
    <comment ref="BO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 xml:space="preserve">Somatório dos boletins de medição, relativos aos </t>
        </r>
        <r>
          <rPr>
            <b/>
            <sz val="9"/>
            <color indexed="8"/>
            <rFont val="Tahoma"/>
            <family val="2"/>
          </rPr>
          <t>serviços executados no exercício</t>
        </r>
        <r>
          <rPr>
            <sz val="9"/>
            <color indexed="8"/>
            <rFont val="Tahoma"/>
            <family val="2"/>
          </rPr>
          <t xml:space="preserve"> (despesas orçamentárias e extra-orçamentárias/restos a pagar).
</t>
        </r>
      </text>
    </comment>
    <comment ref="BS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>Valor pago acumulado no período = Valor pago acumulado no trimestre.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O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 xml:space="preserve">Somatório dos boletins de medição, relativos aos </t>
        </r>
        <r>
          <rPr>
            <b/>
            <sz val="9"/>
            <color indexed="8"/>
            <rFont val="Tahoma"/>
            <family val="2"/>
          </rPr>
          <t>serviços executados no exercício</t>
        </r>
        <r>
          <rPr>
            <sz val="9"/>
            <color indexed="8"/>
            <rFont val="Tahoma"/>
            <family val="2"/>
          </rPr>
          <t xml:space="preserve"> (despesas orçamentárias e extra-orçamentárias/restos a pagar).
</t>
        </r>
      </text>
    </comment>
    <comment ref="BS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>Valor pago acumulado no período = Valor pago acumulado no trimestre.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O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 xml:space="preserve">Somatório dos boletins de medição, relativos aos </t>
        </r>
        <r>
          <rPr>
            <b/>
            <sz val="9"/>
            <color indexed="8"/>
            <rFont val="Tahoma"/>
            <family val="2"/>
          </rPr>
          <t>serviços executados no exercício</t>
        </r>
        <r>
          <rPr>
            <sz val="9"/>
            <color indexed="8"/>
            <rFont val="Tahoma"/>
            <family val="2"/>
          </rPr>
          <t xml:space="preserve"> (despesas orçamentárias e extra-orçamentárias/restos a pagar).
</t>
        </r>
      </text>
    </comment>
    <comment ref="BS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>Valor pago acumulado no período = Valor pago acumulado no trimestre.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O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 xml:space="preserve">Somatório dos boletins de medição, relativos aos </t>
        </r>
        <r>
          <rPr>
            <b/>
            <sz val="9"/>
            <color indexed="8"/>
            <rFont val="Tahoma"/>
            <family val="2"/>
          </rPr>
          <t>serviços executados no exercício</t>
        </r>
        <r>
          <rPr>
            <sz val="9"/>
            <color indexed="8"/>
            <rFont val="Tahoma"/>
            <family val="2"/>
          </rPr>
          <t xml:space="preserve"> (despesas orçamentárias e extra-orçamentárias/restos a pagar).
</t>
        </r>
      </text>
    </comment>
    <comment ref="BS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>Valor pago acumulado no período = Valor pago acumulado no trimestre.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O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 xml:space="preserve">Somatório dos boletins de medição, relativos aos </t>
        </r>
        <r>
          <rPr>
            <b/>
            <sz val="9"/>
            <color indexed="8"/>
            <rFont val="Tahoma"/>
            <family val="2"/>
          </rPr>
          <t>serviços executados no exercício</t>
        </r>
        <r>
          <rPr>
            <sz val="9"/>
            <color indexed="8"/>
            <rFont val="Tahoma"/>
            <family val="2"/>
          </rPr>
          <t xml:space="preserve"> (despesas orçamentárias e extra-orçamentárias/restos a pagar).
</t>
        </r>
      </text>
    </comment>
    <comment ref="BS16" authorId="0">
      <text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Resolução TC n° 8, de 09 de Julho de 2014
LEMBRETE:
</t>
        </r>
        <r>
          <rPr>
            <sz val="9"/>
            <color indexed="8"/>
            <rFont val="Tahoma"/>
            <family val="2"/>
          </rPr>
          <t>Valor pago acumulado no período = Valor pago acumulado no trimestre.</t>
        </r>
      </text>
    </comment>
  </commentList>
</comments>
</file>

<file path=xl/sharedStrings.xml><?xml version="1.0" encoding="utf-8"?>
<sst xmlns="http://schemas.openxmlformats.org/spreadsheetml/2006/main" count="827" uniqueCount="136">
  <si>
    <t>PREFEITURA DO RECIFE</t>
  </si>
  <si>
    <t>SECRETARIA DE SANEAMENTO - SESAN</t>
  </si>
  <si>
    <t>UNIDADE:</t>
  </si>
  <si>
    <t>UNIDADE ORÇAMENTÁRIA:</t>
  </si>
  <si>
    <t>EXERCÍCIO:</t>
  </si>
  <si>
    <t>PERÍODO REFERENCIAL:</t>
  </si>
  <si>
    <t>MODALIDADE / N° DA LICITAÇÃO</t>
  </si>
  <si>
    <t>IDENTIFICAÇÃO DA OBRA, SERVIÇO OU AQUISIÇÃO</t>
  </si>
  <si>
    <t>CONVÊNIO</t>
  </si>
  <si>
    <t>CONTRATADO</t>
  </si>
  <si>
    <t>CONTRATO</t>
  </si>
  <si>
    <t>ADITIVO</t>
  </si>
  <si>
    <t>REAJUSTE (R$)</t>
  </si>
  <si>
    <t>EXECUÇÃO</t>
  </si>
  <si>
    <t>SITUAÇÃO</t>
  </si>
  <si>
    <t xml:space="preserve"> VLR DO CONTRATO FINAL </t>
  </si>
  <si>
    <t>N°/ANO</t>
  </si>
  <si>
    <t>CONCEDENTE</t>
  </si>
  <si>
    <t>REPASSE (R$)</t>
  </si>
  <si>
    <t>CONTRAPARTIDA (R$)</t>
  </si>
  <si>
    <t>CNPJ/CPF</t>
  </si>
  <si>
    <t>RAZÃO SOCIAL</t>
  </si>
  <si>
    <t>DATA DO INÍCIO</t>
  </si>
  <si>
    <t>PRAZO</t>
  </si>
  <si>
    <t>VALOR CONTRATADO (R$)</t>
  </si>
  <si>
    <t>DATA CONCLUSÃO / PARALISAÇÃO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</si>
  <si>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</si>
  <si>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</si>
  <si>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</si>
  <si>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</si>
  <si>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</si>
  <si>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</si>
  <si>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</si>
  <si>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Concorrência nº. 001/2015 - CELLS/SESAN</t>
  </si>
  <si>
    <t>Conclusão da execução de serviços especializados de engenharia consultiva para elaboração de projetos complementares executivos, gerenciamento e fiscalização das ações de implantação de saneamento integrado nas Unidades de Esgotamento - UE´s 41,42 E 43 na cidade do Recife/PE.</t>
  </si>
  <si>
    <t>-</t>
  </si>
  <si>
    <t>Engeconsult Consultores Técnicos Ltda</t>
  </si>
  <si>
    <t>38 Meses</t>
  </si>
  <si>
    <t>Em Andamento</t>
  </si>
  <si>
    <t>Ministério das Cidades/CEF</t>
  </si>
  <si>
    <t>Concluída</t>
  </si>
  <si>
    <t>Processo Licitatório nº 005/2017 - Concorrência 005/2017</t>
  </si>
  <si>
    <t>Contratação de Empresa de especializada para executar as ações previstas nos Projetos de Trabalho Técnico Social do PROGRAMA SANEAMENTO PARA TODOS - SES CORDEIRO, nas Unidades de Esgotamento Sanitário 41B, 42 e 43, tudo em conformidade com as condições estabelecidas no processo licitatório.</t>
  </si>
  <si>
    <t>0189.700-44/2007 - UE 41B</t>
  </si>
  <si>
    <t>36 Meses</t>
  </si>
  <si>
    <t>0189.706-09/2007 - UE 42</t>
  </si>
  <si>
    <t>0189.694-64/2007 - UE 43</t>
  </si>
  <si>
    <t>Processo Licitatório nº 003/2020 - Concorrência nº 003/2020</t>
  </si>
  <si>
    <t>Execução da continuidade das Obras de Implantação do Sistema de Esgotamento Sanitário do Cordeiro - SES CORDEIRO.</t>
  </si>
  <si>
    <t>Paulitec Construções Ltda</t>
  </si>
  <si>
    <t>2301.01.05.2020</t>
  </si>
  <si>
    <t>12 Meses</t>
  </si>
  <si>
    <t>Processo Licitatório nº 001/2021- Concorrência nº 001/2021</t>
  </si>
  <si>
    <t xml:space="preserve">Execução das Obras de Implantação de uma Ponte na Avenida marginal do Rio Beberibe e sobre o Rio Morno, ligando os Bairros de Beberibe e Dois Unidos, na Cidade do Recife/PE. </t>
  </si>
  <si>
    <t>0346.601-83/2011 - PAC II</t>
  </si>
  <si>
    <t>Construtora Novo Mundo Eireli</t>
  </si>
  <si>
    <t>2301.1.004.2021</t>
  </si>
  <si>
    <t>08 Meses</t>
  </si>
  <si>
    <t>Processo Licitatório nº 002/2021- Concorrência nº 002/2021</t>
  </si>
  <si>
    <t>Execução das Estações Elevatórias de Esgotos EE01 e EE02, nas Unidades de Esgotamento U.E 04 e U.E 19 do Sistema de Esgotamento da Bacia do Beberibe, localizada nos bairros de Dois Unidos e Porto da Madeira, na Cidade do Recife/PE.</t>
  </si>
  <si>
    <t>Flamac Incorporação e Construções Ltda</t>
  </si>
  <si>
    <t>2301.1.006.2021</t>
  </si>
  <si>
    <t>Ordenador de Despesa</t>
  </si>
  <si>
    <t>Secretário Executivo de Saneamento</t>
  </si>
  <si>
    <t>WELBERT FIGUEIREDO DE FREITAS</t>
  </si>
  <si>
    <t>Responsável pelo preenchimento</t>
  </si>
  <si>
    <t>Gerente de Desenvolvimento Social</t>
  </si>
  <si>
    <t>Ordenadora de Despesa</t>
  </si>
  <si>
    <t>GEORGE MACEDO ASSIS SCAVUZZI DOS SANTOS</t>
  </si>
  <si>
    <t>FELIPE PEQUENO DE SOUZA SALGADO</t>
  </si>
  <si>
    <t>GIOVANI DE AGUIAR AZEVEDO</t>
  </si>
  <si>
    <t>4.4.90.35</t>
  </si>
  <si>
    <t>4.4.90.51</t>
  </si>
  <si>
    <t>CPF: 111.761.824-20</t>
  </si>
  <si>
    <t>CPF: 846.650.684-53</t>
  </si>
  <si>
    <t>CPF: 009.239.304-77</t>
  </si>
  <si>
    <t>0520.545-98/2020 - SES Beberibe</t>
  </si>
  <si>
    <t>08.488.802/0001-02</t>
  </si>
  <si>
    <t>2301.1013/2022</t>
  </si>
  <si>
    <t>27 Meses</t>
  </si>
  <si>
    <t>Processo Licitatório nº 004/2022 - Concorrência nº 004/2022 - CELSS/SESAN</t>
  </si>
  <si>
    <t>2301.1012/2022</t>
  </si>
  <si>
    <t>Processo Licitatório nº 002/2022 - Concorrência nº 002/2022 - CELSS/SESAN</t>
  </si>
  <si>
    <t>Elaboração de Projetos Executivos, Gerenciamento, Supervisão e Fiscalização das obras de esgotamento sanitário nas Unidades de Esgotamento - Ues 04, 08, 17 e 19, localizadas nos bairros de Beberibe, Porto da Madeira, Fundão, Linha do Tiro e Dois Unidos no município do Recife.</t>
  </si>
  <si>
    <t>70.073.275/0001-30</t>
  </si>
  <si>
    <t>Geosistemas Engenharia e Planejamento Ltda.</t>
  </si>
  <si>
    <t>Elaboração de Projetos Executivos de Saneamento Integrado (PSI) das Comunidades de Interesse Social - CIS do Município do Recife.</t>
  </si>
  <si>
    <t>Processo Licitatório nº 001/2022 - Concorrência nº 001/2022 - CELSS II/SESAN</t>
  </si>
  <si>
    <t>Gerente Geral de Projetos e Obras</t>
  </si>
  <si>
    <t>Gerente de Projetos e Obras</t>
  </si>
  <si>
    <t>Consórcio Engeconsult Consultores Técnicos Ltda. / TPF Engenharia Ltda.</t>
  </si>
  <si>
    <t>2301.1005/2022</t>
  </si>
  <si>
    <t>15 Meses</t>
  </si>
  <si>
    <t>11.380.698/0001-34 / 12.285.441/0001-66</t>
  </si>
  <si>
    <t>CPF:  040.762.154-78</t>
  </si>
  <si>
    <t>Gestor da Unidade de Execução Orçamentária e Financeira</t>
  </si>
  <si>
    <t>Execução da Rede Coletora do SES Beberibe - Sistema de Saneamento Integrado de Esgotamento Sanitário dos bairros de Dois Unidos, Linha do Tiro, Beberibe, Porto da Madeira e Fundão, no Município do Recife.</t>
  </si>
  <si>
    <t>Rio Una Serviços Gerais Eireli</t>
  </si>
  <si>
    <t>MAPA DE OBRAS 2023</t>
  </si>
  <si>
    <t>PAULO HENRIQUE BARROS BANDEIRA DE MELLO</t>
  </si>
  <si>
    <t>CPF: 089.597.934</t>
  </si>
  <si>
    <t>OUTUBRO a DEZEMBRO (4° TRIMESTRE)</t>
  </si>
  <si>
    <t>UNIBASE Engenharia Ltda.</t>
  </si>
  <si>
    <t>2301.4001/2023</t>
  </si>
  <si>
    <t>Execução de projeto de recuperação estrutural em edificação tipo caixão, em alvenaria estrutural, apresentando relatório de inspeção, identificação de patologias, emissão de relatório e elaboração de projeto de recuperação estrutural dos Blocos B e D doHabitacional Santo Antônio", localizado na rua Zeferino Agra, nº 490, bairro do Arruda, Recife - PE.</t>
  </si>
  <si>
    <t>Execução de Projeto de Trabalho Técnico Social a ser realizado pelo Programa Avançar Cidades no âmbito do SES Beberibe nas unidades de esgotamento Sanitário UE 04, 08, 17 e 19 nos bairros de Porto da Madeira, Linha do Tiro, Dois Unidos, Brejo de Beberibe e Fundão na cidade do Recife/PE.</t>
  </si>
  <si>
    <t>2301.4002/2023</t>
  </si>
  <si>
    <t>33 Meses</t>
  </si>
  <si>
    <t>Processo Licitatório nº 003/2023 - Concorrência nº 003/2023 - CELSS/SESAN</t>
  </si>
  <si>
    <t>03.890.253/0001-76</t>
  </si>
  <si>
    <t>Dispensa nº 002/2023 - CELSS/SESAN</t>
  </si>
  <si>
    <t>03 Meses</t>
  </si>
  <si>
    <r>
      <t xml:space="preserve">( * ) </t>
    </r>
    <r>
      <rPr>
        <b/>
        <sz val="9"/>
        <color indexed="8"/>
        <rFont val="Arial Narrow"/>
        <family val="2"/>
      </rPr>
      <t xml:space="preserve">Obra em fase preparatória para realização de novo processo licitatório. </t>
    </r>
  </si>
  <si>
    <t>2301.4009/2023</t>
  </si>
  <si>
    <t>OTL OBRAS TÉCNICAS LTDA.</t>
  </si>
  <si>
    <t>00.545.355/0001-66</t>
  </si>
  <si>
    <t>Processo licitatório nº 007/2023 - Concorrência nº 007/2023</t>
  </si>
  <si>
    <t>FELIPE MENDONÇA GUERRA</t>
  </si>
  <si>
    <t>CPF: 058.524.414-65</t>
  </si>
  <si>
    <t>Gerente de Obras de Saneamento</t>
  </si>
  <si>
    <r>
      <t xml:space="preserve">Inacabada (Contrato finalizado. Nova licitação em andamento) </t>
    </r>
    <r>
      <rPr>
        <sz val="8"/>
        <color rgb="FFFF0000"/>
        <rFont val="Arial Narrow"/>
        <family val="2"/>
      </rPr>
      <t>(*)</t>
    </r>
  </si>
  <si>
    <r>
      <t>Inacabada</t>
    </r>
    <r>
      <rPr>
        <sz val="8"/>
        <rFont val="Arial Narrow"/>
        <family val="2"/>
      </rPr>
      <t xml:space="preserve"> (Contrato finalizado. Novo contrato assinado  com a empresa OTL CT. 2301.4009/2023)</t>
    </r>
  </si>
  <si>
    <t>JULHO a SETEMBRO (3° TRIMESTRE)</t>
  </si>
  <si>
    <r>
      <t>Inacabada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53"/>
        <rFont val="Arial Narrow"/>
        <family val="2"/>
      </rPr>
      <t>( * )</t>
    </r>
  </si>
  <si>
    <r>
      <t>Inacabada</t>
    </r>
    <r>
      <rPr>
        <sz val="8"/>
        <color indexed="53"/>
        <rFont val="Arial Narrow"/>
        <family val="2"/>
      </rPr>
      <t xml:space="preserve"> ( * )</t>
    </r>
  </si>
  <si>
    <r>
      <rPr>
        <b/>
        <sz val="9"/>
        <color indexed="53"/>
        <rFont val="Arial Narrow"/>
        <family val="2"/>
      </rPr>
      <t xml:space="preserve">( * ) </t>
    </r>
    <r>
      <rPr>
        <b/>
        <sz val="9"/>
        <color indexed="8"/>
        <rFont val="Arial Narrow"/>
        <family val="2"/>
      </rPr>
      <t xml:space="preserve">Obra em fase preparatória para realização de novo processo licitatório. </t>
    </r>
  </si>
  <si>
    <t>ALINE CHAGAS CAVALCANTE</t>
  </si>
  <si>
    <t>Gestora da Unidade de Projetos Urbanísticos</t>
  </si>
  <si>
    <t>CPF: 055.060.374-30</t>
  </si>
  <si>
    <t>ABRIL a JUNHO (2° TRIMESTRE)</t>
  </si>
  <si>
    <t>MAPA DE OBRAS 2022</t>
  </si>
  <si>
    <r>
      <rPr>
        <sz val="8"/>
        <rFont val="Arial Narrow"/>
        <family val="2"/>
      </rPr>
      <t>Inacabada</t>
    </r>
    <r>
      <rPr>
        <b/>
        <sz val="8"/>
        <rFont val="Arial Narrow"/>
        <family val="2"/>
      </rPr>
      <t xml:space="preserve"> </t>
    </r>
    <r>
      <rPr>
        <b/>
        <sz val="8"/>
        <color indexed="53"/>
        <rFont val="Arial Narrow"/>
        <family val="2"/>
      </rPr>
      <t>( * )</t>
    </r>
  </si>
  <si>
    <t>SAMUEL VIEIRA DE ANDRADE</t>
  </si>
  <si>
    <t>Gerente de Obras e Saneamento</t>
  </si>
  <si>
    <t>CPF: 960.374.314-34</t>
  </si>
  <si>
    <t>JANEIRO a DEZEMBRO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</si>
</sst>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* #,##0.00_-;\-&quot;R$&quot;* #,##0.00_-;_-&quot;R$&quot;* &quot;-&quot;??_-;_-@_-"/>
    <numFmt numFmtId="164" formatCode="#,##0.00\ ;\(#,##0.00\);\-#\ ;@\ "/>
    <numFmt numFmtId="165" formatCode="0\ ;&quot;  (&quot;0\);&quot;  - &quot;;@\ "/>
    <numFmt numFmtId="166" formatCode="&quot; $ &quot;#,##0.00\ ;&quot; $ (&quot;#,##0.00\);&quot; $ - &quot;;@\ "/>
    <numFmt numFmtId="167" formatCode="&quot; $ &quot;0\ ;&quot; $ (&quot;0\);&quot; $ - &quot;;@\ "/>
    <numFmt numFmtId="168" formatCode="#,##0.00\ ;[Red]\(#,##0.00\)"/>
    <numFmt numFmtId="169" formatCode="[$R$-416]\ #.00000\ ;\-[$R$-416]\ #.00000\ ;[$R$-416]&quot; -&quot;00\ ;@\ "/>
    <numFmt numFmtId="170" formatCode="_-&quot;R$&quot;* #,##0.00_-;&quot;-R$&quot;* #,##0.00_-;_-&quot;R$&quot;* \-??_-;_-@_-"/>
    <numFmt numFmtId="171" formatCode="00\.000\.000\/0000\-00"/>
    <numFmt numFmtId="172" formatCode="0000\.00\.0000"/>
    <numFmt numFmtId="173" formatCode="00\/00\/0000"/>
    <numFmt numFmtId="174" formatCode="0\.0\.00\.00"/>
    <numFmt numFmtId="175" formatCode="0000\.000\-00\/0000"/>
  </numFmts>
  <fonts count="33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b/>
      <i/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/>
      <sz val="10"/>
      <color indexed="8"/>
      <name val="Arial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22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53"/>
      <name val="Arial Narrow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u/>
      <sz val="8"/>
      <color indexed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indexed="53"/>
      <name val="Arial Narrow"/>
      <family val="2"/>
    </font>
    <font>
      <sz val="8"/>
      <color indexed="53"/>
      <name val="Arial Narrow"/>
      <family val="2"/>
    </font>
    <font>
      <b/>
      <sz val="8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45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164" fontId="4" fillId="0" borderId="0" applyBorder="0" applyProtection="0"/>
    <xf numFmtId="165" fontId="25" fillId="0" borderId="0" applyBorder="0" applyProtection="0"/>
    <xf numFmtId="166" fontId="25" fillId="0" borderId="0" applyBorder="0" applyProtection="0"/>
    <xf numFmtId="167" fontId="25" fillId="0" borderId="0" applyBorder="0" applyProtection="0"/>
    <xf numFmtId="0" fontId="25" fillId="0" borderId="0" applyBorder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Border="0" applyProtection="0">
      <alignment horizontal="center"/>
    </xf>
    <xf numFmtId="0" fontId="11" fillId="0" borderId="0" applyNumberFormat="0" applyFill="0" applyBorder="0" applyAlignment="0" applyProtection="0"/>
    <xf numFmtId="0" fontId="10" fillId="0" borderId="0" applyBorder="0" applyProtection="0">
      <alignment horizontal="center" textRotation="90"/>
    </xf>
    <xf numFmtId="169" fontId="25" fillId="0" borderId="0" applyBorder="0" applyProtection="0"/>
    <xf numFmtId="0" fontId="12" fillId="8" borderId="0" applyNumberFormat="0" applyBorder="0" applyAlignment="0" applyProtection="0"/>
    <xf numFmtId="0" fontId="13" fillId="8" borderId="1" applyNumberFormat="0" applyAlignment="0" applyProtection="0"/>
    <xf numFmtId="9" fontId="25" fillId="0" borderId="0" applyBorder="0" applyProtection="0"/>
    <xf numFmtId="0" fontId="14" fillId="0" borderId="0" applyBorder="0" applyProtection="0"/>
    <xf numFmtId="168" fontId="14" fillId="0" borderId="0" applyBorder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6">
    <xf numFmtId="0" fontId="0" fillId="0" borderId="0" xfId="0"/>
    <xf numFmtId="0" fontId="15" fillId="0" borderId="0" xfId="0" applyFont="1" applyAlignment="1">
      <alignment vertical="center"/>
    </xf>
    <xf numFmtId="170" fontId="15" fillId="0" borderId="0" xfId="19" applyNumberFormat="1" applyFont="1" applyBorder="1" applyAlignment="1" applyProtection="1">
      <alignment horizontal="left" indent="5"/>
    </xf>
    <xf numFmtId="0" fontId="15" fillId="0" borderId="0" xfId="0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vertical="center"/>
    </xf>
    <xf numFmtId="170" fontId="15" fillId="9" borderId="0" xfId="19" applyNumberFormat="1" applyFont="1" applyFill="1" applyBorder="1" applyAlignment="1" applyProtection="1">
      <alignment vertical="center"/>
    </xf>
    <xf numFmtId="170" fontId="15" fillId="0" borderId="0" xfId="19" applyNumberFormat="1" applyFont="1" applyFill="1" applyBorder="1" applyAlignment="1" applyProtection="1">
      <alignment vertical="center"/>
    </xf>
    <xf numFmtId="0" fontId="19" fillId="9" borderId="0" xfId="0" applyFont="1" applyFill="1" applyAlignment="1">
      <alignment horizontal="left" vertical="center"/>
    </xf>
    <xf numFmtId="0" fontId="20" fillId="9" borderId="0" xfId="0" applyFont="1" applyFill="1" applyAlignment="1">
      <alignment horizontal="left" vertical="center" indent="1"/>
    </xf>
    <xf numFmtId="0" fontId="19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26" fillId="9" borderId="0" xfId="0" applyFont="1" applyFill="1" applyAlignment="1">
      <alignment vertical="center"/>
    </xf>
    <xf numFmtId="0" fontId="19" fillId="9" borderId="2" xfId="0" applyFont="1" applyFill="1" applyBorder="1" applyAlignment="1">
      <alignment vertical="center"/>
    </xf>
    <xf numFmtId="170" fontId="15" fillId="0" borderId="3" xfId="19" applyNumberFormat="1" applyFont="1" applyBorder="1" applyAlignment="1" applyProtection="1">
      <alignment horizontal="left" indent="5"/>
    </xf>
    <xf numFmtId="0" fontId="20" fillId="9" borderId="0" xfId="0" applyFont="1" applyFill="1" applyBorder="1" applyAlignment="1">
      <alignment horizontal="center" vertical="center"/>
    </xf>
    <xf numFmtId="170" fontId="28" fillId="11" borderId="4" xfId="0" applyNumberFormat="1" applyFont="1" applyFill="1" applyBorder="1" applyAlignment="1">
      <alignment horizontal="left" vertical="center" wrapText="1" inden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/>
    </xf>
    <xf numFmtId="14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173" fontId="28" fillId="0" borderId="4" xfId="0" applyNumberFormat="1" applyFont="1" applyFill="1" applyBorder="1" applyAlignment="1">
      <alignment horizontal="center" vertical="center"/>
    </xf>
    <xf numFmtId="14" fontId="28" fillId="11" borderId="4" xfId="0" applyNumberFormat="1" applyFont="1" applyFill="1" applyBorder="1" applyAlignment="1">
      <alignment horizontal="center" vertical="center"/>
    </xf>
    <xf numFmtId="170" fontId="28" fillId="11" borderId="4" xfId="0" applyNumberFormat="1" applyFont="1" applyFill="1" applyBorder="1" applyAlignment="1">
      <alignment horizontal="left" vertical="center" indent="1"/>
    </xf>
    <xf numFmtId="171" fontId="28" fillId="0" borderId="5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175" fontId="28" fillId="0" borderId="8" xfId="0" applyNumberFormat="1" applyFont="1" applyFill="1" applyBorder="1" applyAlignment="1">
      <alignment horizontal="center" vertical="center" wrapText="1"/>
    </xf>
    <xf numFmtId="175" fontId="28" fillId="0" borderId="7" xfId="0" applyNumberFormat="1" applyFont="1" applyFill="1" applyBorder="1" applyAlignment="1">
      <alignment horizontal="center" vertical="center" wrapText="1"/>
    </xf>
    <xf numFmtId="175" fontId="28" fillId="0" borderId="9" xfId="0" applyNumberFormat="1" applyFont="1" applyFill="1" applyBorder="1" applyAlignment="1">
      <alignment horizontal="center" vertical="center" wrapText="1"/>
    </xf>
    <xf numFmtId="170" fontId="28" fillId="0" borderId="8" xfId="0" applyNumberFormat="1" applyFont="1" applyFill="1" applyBorder="1" applyAlignment="1">
      <alignment horizontal="left" vertical="center" indent="1"/>
    </xf>
    <xf numFmtId="170" fontId="28" fillId="0" borderId="7" xfId="0" applyNumberFormat="1" applyFont="1" applyFill="1" applyBorder="1" applyAlignment="1">
      <alignment horizontal="left" vertical="center" indent="1"/>
    </xf>
    <xf numFmtId="170" fontId="28" fillId="0" borderId="9" xfId="0" applyNumberFormat="1" applyFont="1" applyFill="1" applyBorder="1" applyAlignment="1">
      <alignment horizontal="left" vertical="center" indent="1"/>
    </xf>
    <xf numFmtId="14" fontId="28" fillId="11" borderId="10" xfId="0" applyNumberFormat="1" applyFont="1" applyFill="1" applyBorder="1" applyAlignment="1">
      <alignment horizontal="center" vertical="center"/>
    </xf>
    <xf numFmtId="170" fontId="28" fillId="11" borderId="10" xfId="0" applyNumberFormat="1" applyFont="1" applyFill="1" applyBorder="1" applyAlignment="1">
      <alignment horizontal="left" vertical="center" indent="1"/>
    </xf>
    <xf numFmtId="174" fontId="28" fillId="0" borderId="10" xfId="0" applyNumberFormat="1" applyFont="1" applyFill="1" applyBorder="1" applyAlignment="1">
      <alignment horizontal="center" vertical="center"/>
    </xf>
    <xf numFmtId="170" fontId="28" fillId="0" borderId="4" xfId="19" applyNumberFormat="1" applyFont="1" applyFill="1" applyBorder="1" applyAlignment="1" applyProtection="1">
      <alignment horizontal="left" vertical="center"/>
    </xf>
    <xf numFmtId="170" fontId="28" fillId="11" borderId="10" xfId="0" applyNumberFormat="1" applyFont="1" applyFill="1" applyBorder="1" applyAlignment="1">
      <alignment horizontal="left" vertical="center" wrapText="1" indent="1"/>
    </xf>
    <xf numFmtId="0" fontId="28" fillId="0" borderId="11" xfId="0" applyNumberFormat="1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0" fontId="28" fillId="0" borderId="10" xfId="19" applyNumberFormat="1" applyFont="1" applyFill="1" applyBorder="1" applyAlignment="1" applyProtection="1">
      <alignment horizontal="left" vertical="center"/>
    </xf>
    <xf numFmtId="4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5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0" fontId="28" fillId="0" borderId="11" xfId="0" applyNumberFormat="1" applyFont="1" applyFill="1" applyBorder="1" applyAlignment="1">
      <alignment horizontal="left" vertical="center" indent="1"/>
    </xf>
    <xf numFmtId="171" fontId="28" fillId="0" borderId="11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14" fontId="28" fillId="0" borderId="27" xfId="0" applyNumberFormat="1" applyFont="1" applyFill="1" applyBorder="1" applyAlignment="1">
      <alignment horizontal="center" vertical="center"/>
    </xf>
    <xf numFmtId="14" fontId="28" fillId="0" borderId="28" xfId="0" applyNumberFormat="1" applyFont="1" applyFill="1" applyBorder="1" applyAlignment="1">
      <alignment horizontal="center" vertical="center"/>
    </xf>
    <xf numFmtId="14" fontId="28" fillId="0" borderId="29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170" fontId="28" fillId="0" borderId="27" xfId="19" applyNumberFormat="1" applyFont="1" applyFill="1" applyBorder="1" applyAlignment="1" applyProtection="1">
      <alignment horizontal="center" vertical="center"/>
    </xf>
    <xf numFmtId="170" fontId="28" fillId="0" borderId="28" xfId="19" applyNumberFormat="1" applyFont="1" applyFill="1" applyBorder="1" applyAlignment="1" applyProtection="1">
      <alignment horizontal="center" vertical="center"/>
    </xf>
    <xf numFmtId="170" fontId="28" fillId="0" borderId="29" xfId="19" applyNumberFormat="1" applyFont="1" applyFill="1" applyBorder="1" applyAlignment="1" applyProtection="1">
      <alignment horizontal="center" vertical="center"/>
    </xf>
    <xf numFmtId="173" fontId="28" fillId="0" borderId="27" xfId="0" applyNumberFormat="1" applyFont="1" applyFill="1" applyBorder="1" applyAlignment="1">
      <alignment horizontal="center" vertical="center"/>
    </xf>
    <xf numFmtId="173" fontId="28" fillId="0" borderId="28" xfId="0" applyNumberFormat="1" applyFont="1" applyFill="1" applyBorder="1" applyAlignment="1">
      <alignment horizontal="center" vertical="center"/>
    </xf>
    <xf numFmtId="173" fontId="28" fillId="0" borderId="29" xfId="0" applyNumberFormat="1" applyFont="1" applyFill="1" applyBorder="1" applyAlignment="1">
      <alignment horizontal="center" vertical="center"/>
    </xf>
    <xf numFmtId="14" fontId="28" fillId="11" borderId="27" xfId="0" applyNumberFormat="1" applyFont="1" applyFill="1" applyBorder="1" applyAlignment="1">
      <alignment horizontal="center" vertical="center"/>
    </xf>
    <xf numFmtId="14" fontId="28" fillId="11" borderId="28" xfId="0" applyNumberFormat="1" applyFont="1" applyFill="1" applyBorder="1" applyAlignment="1">
      <alignment horizontal="center" vertical="center"/>
    </xf>
    <xf numFmtId="14" fontId="28" fillId="11" borderId="29" xfId="0" applyNumberFormat="1" applyFont="1" applyFill="1" applyBorder="1" applyAlignment="1">
      <alignment horizontal="center" vertical="center"/>
    </xf>
    <xf numFmtId="170" fontId="28" fillId="0" borderId="10" xfId="0" applyNumberFormat="1" applyFont="1" applyFill="1" applyBorder="1" applyAlignment="1">
      <alignment horizontal="left" vertical="center" wrapText="1" indent="1"/>
    </xf>
    <xf numFmtId="0" fontId="28" fillId="11" borderId="10" xfId="0" applyFont="1" applyFill="1" applyBorder="1" applyAlignment="1">
      <alignment horizontal="center" vertical="center" wrapText="1"/>
    </xf>
    <xf numFmtId="0" fontId="28" fillId="11" borderId="12" xfId="0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170" fontId="27" fillId="11" borderId="10" xfId="0" applyNumberFormat="1" applyFont="1" applyFill="1" applyBorder="1" applyAlignment="1">
      <alignment horizontal="left" vertical="center" wrapText="1" indent="1"/>
    </xf>
    <xf numFmtId="173" fontId="28" fillId="11" borderId="10" xfId="0" applyNumberFormat="1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 wrapText="1"/>
    </xf>
    <xf numFmtId="0" fontId="28" fillId="11" borderId="7" xfId="0" applyFont="1" applyFill="1" applyBorder="1" applyAlignment="1">
      <alignment horizontal="center" vertical="center" wrapText="1"/>
    </xf>
    <xf numFmtId="0" fontId="28" fillId="11" borderId="33" xfId="0" applyFont="1" applyFill="1" applyBorder="1" applyAlignment="1">
      <alignment horizontal="center" vertical="center" wrapText="1"/>
    </xf>
    <xf numFmtId="0" fontId="28" fillId="11" borderId="13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28" fillId="11" borderId="34" xfId="0" applyFont="1" applyFill="1" applyBorder="1" applyAlignment="1">
      <alignment horizontal="center" vertical="center" wrapText="1"/>
    </xf>
    <xf numFmtId="0" fontId="28" fillId="11" borderId="15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8" fillId="11" borderId="35" xfId="0" applyFont="1" applyFill="1" applyBorder="1" applyAlignment="1">
      <alignment horizontal="center" vertical="center" wrapText="1"/>
    </xf>
    <xf numFmtId="170" fontId="15" fillId="0" borderId="3" xfId="19" applyNumberFormat="1" applyFont="1" applyBorder="1" applyAlignment="1" applyProtection="1">
      <alignment horizontal="left" vertical="center" indent="2"/>
    </xf>
    <xf numFmtId="170" fontId="28" fillId="9" borderId="11" xfId="0" applyNumberFormat="1" applyFont="1" applyFill="1" applyBorder="1" applyAlignment="1">
      <alignment horizontal="left" vertical="center" indent="1"/>
    </xf>
    <xf numFmtId="170" fontId="28" fillId="9" borderId="11" xfId="0" applyNumberFormat="1" applyFont="1" applyFill="1" applyBorder="1" applyAlignment="1">
      <alignment horizontal="left" vertical="center" indent="2"/>
    </xf>
    <xf numFmtId="172" fontId="28" fillId="0" borderId="11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175" fontId="28" fillId="9" borderId="4" xfId="0" applyNumberFormat="1" applyFont="1" applyFill="1" applyBorder="1" applyAlignment="1">
      <alignment horizontal="center" vertical="center" wrapText="1"/>
    </xf>
    <xf numFmtId="170" fontId="28" fillId="9" borderId="4" xfId="0" applyNumberFormat="1" applyFont="1" applyFill="1" applyBorder="1" applyAlignment="1">
      <alignment horizontal="left" vertical="center" indent="1"/>
    </xf>
    <xf numFmtId="170" fontId="28" fillId="9" borderId="4" xfId="0" applyNumberFormat="1" applyFont="1" applyFill="1" applyBorder="1" applyAlignment="1">
      <alignment horizontal="left" vertical="center" indent="2"/>
    </xf>
    <xf numFmtId="175" fontId="28" fillId="9" borderId="5" xfId="0" applyNumberFormat="1" applyFont="1" applyFill="1" applyBorder="1" applyAlignment="1">
      <alignment horizontal="center" vertical="center" wrapText="1"/>
    </xf>
    <xf numFmtId="170" fontId="28" fillId="9" borderId="5" xfId="0" applyNumberFormat="1" applyFont="1" applyFill="1" applyBorder="1" applyAlignment="1">
      <alignment horizontal="left" vertical="center" indent="1"/>
    </xf>
    <xf numFmtId="170" fontId="28" fillId="9" borderId="5" xfId="0" applyNumberFormat="1" applyFont="1" applyFill="1" applyBorder="1" applyAlignment="1">
      <alignment horizontal="left" vertical="center" indent="2"/>
    </xf>
    <xf numFmtId="175" fontId="28" fillId="9" borderId="11" xfId="0" applyNumberFormat="1" applyFont="1" applyFill="1" applyBorder="1" applyAlignment="1">
      <alignment horizontal="center" vertical="center" wrapText="1"/>
    </xf>
    <xf numFmtId="170" fontId="28" fillId="12" borderId="10" xfId="0" applyNumberFormat="1" applyFont="1" applyFill="1" applyBorder="1" applyAlignment="1">
      <alignment horizontal="left" vertical="center" indent="1"/>
    </xf>
    <xf numFmtId="173" fontId="28" fillId="12" borderId="10" xfId="0" applyNumberFormat="1" applyFont="1" applyFill="1" applyBorder="1" applyAlignment="1">
      <alignment horizontal="center" vertical="center"/>
    </xf>
    <xf numFmtId="170" fontId="28" fillId="0" borderId="17" xfId="0" applyNumberFormat="1" applyFont="1" applyFill="1" applyBorder="1" applyAlignment="1">
      <alignment horizontal="left" vertical="center" wrapText="1" indent="1"/>
    </xf>
    <xf numFmtId="0" fontId="28" fillId="11" borderId="11" xfId="0" applyFont="1" applyFill="1" applyBorder="1" applyAlignment="1">
      <alignment horizontal="center" vertical="center" wrapText="1"/>
    </xf>
    <xf numFmtId="173" fontId="28" fillId="0" borderId="11" xfId="0" applyNumberFormat="1" applyFont="1" applyFill="1" applyBorder="1" applyAlignment="1">
      <alignment horizontal="center" vertical="center"/>
    </xf>
    <xf numFmtId="14" fontId="28" fillId="11" borderId="11" xfId="0" applyNumberFormat="1" applyFont="1" applyFill="1" applyBorder="1" applyAlignment="1">
      <alignment horizontal="center" vertical="center"/>
    </xf>
    <xf numFmtId="170" fontId="28" fillId="11" borderId="17" xfId="0" applyNumberFormat="1" applyFont="1" applyFill="1" applyBorder="1" applyAlignment="1">
      <alignment horizontal="left" vertical="center" indent="1"/>
    </xf>
    <xf numFmtId="170" fontId="28" fillId="11" borderId="10" xfId="19" applyNumberFormat="1" applyFont="1" applyFill="1" applyBorder="1" applyAlignment="1" applyProtection="1">
      <alignment horizontal="left" vertical="center" indent="1"/>
    </xf>
    <xf numFmtId="174" fontId="28" fillId="0" borderId="11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70" fontId="28" fillId="0" borderId="17" xfId="19" applyNumberFormat="1" applyFont="1" applyFill="1" applyBorder="1" applyAlignment="1" applyProtection="1">
      <alignment horizontal="left" vertical="center"/>
    </xf>
    <xf numFmtId="170" fontId="21" fillId="14" borderId="23" xfId="19" applyNumberFormat="1" applyFont="1" applyFill="1" applyBorder="1" applyAlignment="1" applyProtection="1">
      <alignment horizontal="center" vertical="center" wrapText="1"/>
    </xf>
    <xf numFmtId="0" fontId="21" fillId="13" borderId="22" xfId="0" applyFont="1" applyFill="1" applyBorder="1" applyAlignment="1">
      <alignment horizontal="center" vertical="center"/>
    </xf>
    <xf numFmtId="0" fontId="21" fillId="13" borderId="22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left" vertical="center" indent="1"/>
    </xf>
    <xf numFmtId="0" fontId="20" fillId="9" borderId="0" xfId="0" applyFont="1" applyFill="1" applyBorder="1" applyAlignment="1">
      <alignment horizontal="left" vertical="center"/>
    </xf>
    <xf numFmtId="0" fontId="21" fillId="13" borderId="22" xfId="0" applyNumberFormat="1" applyFont="1" applyFill="1" applyBorder="1" applyAlignment="1">
      <alignment horizontal="center" vertical="center" wrapText="1"/>
    </xf>
    <xf numFmtId="171" fontId="28" fillId="0" borderId="27" xfId="0" applyNumberFormat="1" applyFont="1" applyFill="1" applyBorder="1" applyAlignment="1">
      <alignment horizontal="center" vertical="center"/>
    </xf>
    <xf numFmtId="171" fontId="28" fillId="0" borderId="28" xfId="0" applyNumberFormat="1" applyFont="1" applyFill="1" applyBorder="1" applyAlignment="1">
      <alignment horizontal="center" vertical="center"/>
    </xf>
    <xf numFmtId="171" fontId="28" fillId="0" borderId="29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170" fontId="28" fillId="0" borderId="11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75" fontId="28" fillId="0" borderId="12" xfId="0" applyNumberFormat="1" applyFont="1" applyFill="1" applyBorder="1" applyAlignment="1">
      <alignment horizontal="center" vertical="center" wrapText="1"/>
    </xf>
    <xf numFmtId="175" fontId="28" fillId="0" borderId="24" xfId="0" applyNumberFormat="1" applyFont="1" applyFill="1" applyBorder="1" applyAlignment="1">
      <alignment horizontal="center" vertical="center" wrapText="1"/>
    </xf>
    <xf numFmtId="175" fontId="28" fillId="0" borderId="25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170" fontId="28" fillId="0" borderId="12" xfId="0" applyNumberFormat="1" applyFont="1" applyFill="1" applyBorder="1" applyAlignment="1">
      <alignment horizontal="center" vertical="center"/>
    </xf>
    <xf numFmtId="170" fontId="28" fillId="0" borderId="24" xfId="0" applyNumberFormat="1" applyFont="1" applyFill="1" applyBorder="1" applyAlignment="1">
      <alignment horizontal="center" vertical="center"/>
    </xf>
    <xf numFmtId="170" fontId="28" fillId="0" borderId="25" xfId="0" applyNumberFormat="1" applyFont="1" applyFill="1" applyBorder="1" applyAlignment="1">
      <alignment horizontal="center" vertical="center"/>
    </xf>
    <xf numFmtId="171" fontId="28" fillId="0" borderId="12" xfId="0" applyNumberFormat="1" applyFont="1" applyFill="1" applyBorder="1" applyAlignment="1">
      <alignment horizontal="center" vertical="center" wrapText="1"/>
    </xf>
    <xf numFmtId="171" fontId="28" fillId="0" borderId="24" xfId="0" applyNumberFormat="1" applyFont="1" applyFill="1" applyBorder="1" applyAlignment="1">
      <alignment horizontal="center" vertical="center" wrapText="1"/>
    </xf>
    <xf numFmtId="171" fontId="28" fillId="0" borderId="25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14" fontId="28" fillId="0" borderId="12" xfId="0" applyNumberFormat="1" applyFont="1" applyFill="1" applyBorder="1" applyAlignment="1">
      <alignment horizontal="center" vertical="center"/>
    </xf>
    <xf numFmtId="14" fontId="28" fillId="0" borderId="24" xfId="0" applyNumberFormat="1" applyFont="1" applyFill="1" applyBorder="1" applyAlignment="1">
      <alignment horizontal="center" vertical="center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70" fontId="28" fillId="0" borderId="12" xfId="19" applyNumberFormat="1" applyFont="1" applyFill="1" applyBorder="1" applyAlignment="1" applyProtection="1">
      <alignment horizontal="center" vertical="center"/>
    </xf>
    <xf numFmtId="170" fontId="28" fillId="0" borderId="24" xfId="19" applyNumberFormat="1" applyFont="1" applyFill="1" applyBorder="1" applyAlignment="1" applyProtection="1">
      <alignment horizontal="center" vertical="center"/>
    </xf>
    <xf numFmtId="170" fontId="28" fillId="0" borderId="25" xfId="19" applyNumberFormat="1" applyFont="1" applyFill="1" applyBorder="1" applyAlignment="1" applyProtection="1">
      <alignment horizontal="center" vertical="center"/>
    </xf>
    <xf numFmtId="173" fontId="28" fillId="0" borderId="12" xfId="0" applyNumberFormat="1" applyFont="1" applyFill="1" applyBorder="1" applyAlignment="1">
      <alignment horizontal="center" vertical="center"/>
    </xf>
    <xf numFmtId="173" fontId="28" fillId="0" borderId="24" xfId="0" applyNumberFormat="1" applyFont="1" applyFill="1" applyBorder="1" applyAlignment="1">
      <alignment horizontal="center" vertical="center"/>
    </xf>
    <xf numFmtId="173" fontId="28" fillId="0" borderId="25" xfId="0" applyNumberFormat="1" applyFont="1" applyFill="1" applyBorder="1" applyAlignment="1">
      <alignment horizontal="center" vertical="center"/>
    </xf>
    <xf numFmtId="14" fontId="28" fillId="11" borderId="12" xfId="0" applyNumberFormat="1" applyFont="1" applyFill="1" applyBorder="1" applyAlignment="1">
      <alignment horizontal="center" vertical="center"/>
    </xf>
    <xf numFmtId="14" fontId="28" fillId="11" borderId="24" xfId="0" applyNumberFormat="1" applyFont="1" applyFill="1" applyBorder="1" applyAlignment="1">
      <alignment horizontal="center" vertical="center"/>
    </xf>
    <xf numFmtId="14" fontId="28" fillId="11" borderId="25" xfId="0" applyNumberFormat="1" applyFont="1" applyFill="1" applyBorder="1" applyAlignment="1">
      <alignment horizontal="center" vertical="center"/>
    </xf>
    <xf numFmtId="170" fontId="28" fillId="11" borderId="12" xfId="0" applyNumberFormat="1" applyFont="1" applyFill="1" applyBorder="1" applyAlignment="1">
      <alignment horizontal="center" vertical="center"/>
    </xf>
    <xf numFmtId="170" fontId="28" fillId="11" borderId="24" xfId="0" applyNumberFormat="1" applyFont="1" applyFill="1" applyBorder="1" applyAlignment="1">
      <alignment horizontal="center" vertical="center"/>
    </xf>
    <xf numFmtId="170" fontId="28" fillId="11" borderId="25" xfId="0" applyNumberFormat="1" applyFont="1" applyFill="1" applyBorder="1" applyAlignment="1">
      <alignment horizontal="center" vertical="center"/>
    </xf>
    <xf numFmtId="174" fontId="28" fillId="0" borderId="12" xfId="0" applyNumberFormat="1" applyFont="1" applyFill="1" applyBorder="1" applyAlignment="1">
      <alignment horizontal="center" vertical="center"/>
    </xf>
    <xf numFmtId="174" fontId="28" fillId="0" borderId="24" xfId="0" applyNumberFormat="1" applyFont="1" applyFill="1" applyBorder="1" applyAlignment="1">
      <alignment horizontal="center" vertical="center"/>
    </xf>
    <xf numFmtId="174" fontId="28" fillId="0" borderId="25" xfId="0" applyNumberFormat="1" applyFont="1" applyFill="1" applyBorder="1" applyAlignment="1">
      <alignment horizontal="center" vertical="center"/>
    </xf>
    <xf numFmtId="170" fontId="28" fillId="11" borderId="12" xfId="0" applyNumberFormat="1" applyFont="1" applyFill="1" applyBorder="1" applyAlignment="1">
      <alignment horizontal="center" vertical="center" wrapText="1"/>
    </xf>
    <xf numFmtId="170" fontId="28" fillId="11" borderId="24" xfId="0" applyNumberFormat="1" applyFont="1" applyFill="1" applyBorder="1" applyAlignment="1">
      <alignment horizontal="center" vertical="center" wrapText="1"/>
    </xf>
    <xf numFmtId="170" fontId="28" fillId="11" borderId="25" xfId="0" applyNumberFormat="1" applyFont="1" applyFill="1" applyBorder="1" applyAlignment="1">
      <alignment horizontal="center" vertical="center" wrapText="1"/>
    </xf>
    <xf numFmtId="170" fontId="28" fillId="0" borderId="27" xfId="0" applyNumberFormat="1" applyFont="1" applyFill="1" applyBorder="1" applyAlignment="1">
      <alignment horizontal="center" vertical="center" wrapText="1"/>
    </xf>
    <xf numFmtId="170" fontId="28" fillId="0" borderId="28" xfId="0" applyNumberFormat="1" applyFont="1" applyFill="1" applyBorder="1" applyAlignment="1">
      <alignment horizontal="center" vertical="center" wrapText="1"/>
    </xf>
    <xf numFmtId="170" fontId="28" fillId="0" borderId="29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174" fontId="28" fillId="0" borderId="4" xfId="0" applyNumberFormat="1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9" fillId="9" borderId="0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center" vertical="center" wrapText="1"/>
    </xf>
    <xf numFmtId="170" fontId="28" fillId="11" borderId="27" xfId="0" applyNumberFormat="1" applyFont="1" applyFill="1" applyBorder="1" applyAlignment="1">
      <alignment horizontal="center" vertical="center"/>
    </xf>
    <xf numFmtId="170" fontId="28" fillId="11" borderId="28" xfId="0" applyNumberFormat="1" applyFont="1" applyFill="1" applyBorder="1" applyAlignment="1">
      <alignment horizontal="center" vertical="center"/>
    </xf>
    <xf numFmtId="170" fontId="28" fillId="11" borderId="29" xfId="0" applyNumberFormat="1" applyFont="1" applyFill="1" applyBorder="1" applyAlignment="1">
      <alignment horizontal="center" vertical="center"/>
    </xf>
    <xf numFmtId="174" fontId="28" fillId="0" borderId="27" xfId="0" applyNumberFormat="1" applyFont="1" applyFill="1" applyBorder="1" applyAlignment="1">
      <alignment horizontal="center" vertical="center"/>
    </xf>
    <xf numFmtId="174" fontId="28" fillId="0" borderId="28" xfId="0" applyNumberFormat="1" applyFont="1" applyFill="1" applyBorder="1" applyAlignment="1">
      <alignment horizontal="center" vertical="center"/>
    </xf>
    <xf numFmtId="174" fontId="28" fillId="0" borderId="29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175" fontId="28" fillId="0" borderId="27" xfId="0" applyNumberFormat="1" applyFont="1" applyFill="1" applyBorder="1" applyAlignment="1">
      <alignment horizontal="center" vertical="center" wrapText="1"/>
    </xf>
    <xf numFmtId="175" fontId="28" fillId="0" borderId="28" xfId="0" applyNumberFormat="1" applyFont="1" applyFill="1" applyBorder="1" applyAlignment="1">
      <alignment horizontal="center" vertical="center" wrapText="1"/>
    </xf>
    <xf numFmtId="175" fontId="28" fillId="0" borderId="29" xfId="0" applyNumberFormat="1" applyFont="1" applyFill="1" applyBorder="1" applyAlignment="1">
      <alignment horizontal="center" vertical="center" wrapText="1"/>
    </xf>
    <xf numFmtId="170" fontId="28" fillId="0" borderId="27" xfId="0" applyNumberFormat="1" applyFont="1" applyFill="1" applyBorder="1" applyAlignment="1">
      <alignment horizontal="center" vertical="center"/>
    </xf>
    <xf numFmtId="170" fontId="28" fillId="0" borderId="28" xfId="0" applyNumberFormat="1" applyFont="1" applyFill="1" applyBorder="1" applyAlignment="1">
      <alignment horizontal="center" vertical="center"/>
    </xf>
    <xf numFmtId="170" fontId="28" fillId="0" borderId="29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/>
    </xf>
    <xf numFmtId="170" fontId="28" fillId="0" borderId="17" xfId="0" applyNumberFormat="1" applyFont="1" applyFill="1" applyBorder="1" applyAlignment="1">
      <alignment horizontal="left" vertical="center" indent="1"/>
    </xf>
    <xf numFmtId="170" fontId="28" fillId="0" borderId="10" xfId="19" applyNumberFormat="1" applyFont="1" applyFill="1" applyBorder="1" applyAlignment="1" applyProtection="1">
      <alignment horizontal="left" vertical="center" indent="1"/>
    </xf>
    <xf numFmtId="0" fontId="28" fillId="0" borderId="15" xfId="0" applyFont="1" applyFill="1" applyBorder="1" applyAlignment="1">
      <alignment horizontal="center" vertical="center"/>
    </xf>
    <xf numFmtId="170" fontId="28" fillId="0" borderId="10" xfId="0" applyNumberFormat="1" applyFont="1" applyFill="1" applyBorder="1" applyAlignment="1">
      <alignment horizontal="left" vertical="center" indent="1"/>
    </xf>
    <xf numFmtId="170" fontId="28" fillId="0" borderId="12" xfId="0" applyNumberFormat="1" applyFont="1" applyFill="1" applyBorder="1" applyAlignment="1">
      <alignment horizontal="center" vertical="center" wrapText="1"/>
    </xf>
    <xf numFmtId="170" fontId="28" fillId="0" borderId="24" xfId="0" applyNumberFormat="1" applyFont="1" applyFill="1" applyBorder="1" applyAlignment="1">
      <alignment horizontal="center" vertical="center" wrapText="1"/>
    </xf>
    <xf numFmtId="170" fontId="28" fillId="0" borderId="25" xfId="0" applyNumberFormat="1" applyFont="1" applyFill="1" applyBorder="1" applyAlignment="1">
      <alignment horizontal="center" vertical="center" wrapText="1"/>
    </xf>
    <xf numFmtId="170" fontId="28" fillId="0" borderId="12" xfId="0" applyNumberFormat="1" applyFont="1" applyFill="1" applyBorder="1" applyAlignment="1">
      <alignment horizontal="left" vertical="center" indent="1"/>
    </xf>
    <xf numFmtId="170" fontId="28" fillId="0" borderId="24" xfId="0" applyNumberFormat="1" applyFont="1" applyFill="1" applyBorder="1" applyAlignment="1">
      <alignment horizontal="left" vertical="center" indent="1"/>
    </xf>
    <xf numFmtId="170" fontId="28" fillId="0" borderId="25" xfId="0" applyNumberFormat="1" applyFont="1" applyFill="1" applyBorder="1" applyAlignment="1">
      <alignment horizontal="left" vertical="center" inden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70" fontId="27" fillId="0" borderId="11" xfId="0" applyNumberFormat="1" applyFont="1" applyFill="1" applyBorder="1" applyAlignment="1">
      <alignment horizontal="center" vertical="center"/>
    </xf>
    <xf numFmtId="171" fontId="27" fillId="0" borderId="11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172" fontId="27" fillId="0" borderId="11" xfId="0" applyNumberFormat="1" applyFont="1" applyFill="1" applyBorder="1" applyAlignment="1">
      <alignment horizontal="center" vertical="center"/>
    </xf>
    <xf numFmtId="173" fontId="27" fillId="0" borderId="11" xfId="0" applyNumberFormat="1" applyFont="1" applyFill="1" applyBorder="1" applyAlignment="1">
      <alignment horizontal="center" vertical="center"/>
    </xf>
    <xf numFmtId="170" fontId="15" fillId="0" borderId="17" xfId="19" applyNumberFormat="1" applyFont="1" applyFill="1" applyBorder="1" applyAlignment="1" applyProtection="1">
      <alignment horizontal="left" vertical="center"/>
    </xf>
    <xf numFmtId="170" fontId="27" fillId="0" borderId="17" xfId="0" applyNumberFormat="1" applyFont="1" applyFill="1" applyBorder="1" applyAlignment="1">
      <alignment horizontal="left" vertical="center" indent="1"/>
    </xf>
    <xf numFmtId="170" fontId="15" fillId="0" borderId="10" xfId="19" applyNumberFormat="1" applyFont="1" applyFill="1" applyBorder="1" applyAlignment="1" applyProtection="1">
      <alignment horizontal="left" vertical="center" indent="1"/>
    </xf>
    <xf numFmtId="174" fontId="27" fillId="0" borderId="11" xfId="0" applyNumberFormat="1" applyFont="1" applyFill="1" applyBorder="1" applyAlignment="1">
      <alignment horizontal="center" vertical="center"/>
    </xf>
    <xf numFmtId="170" fontId="27" fillId="0" borderId="17" xfId="0" applyNumberFormat="1" applyFont="1" applyFill="1" applyBorder="1" applyAlignment="1">
      <alignment horizontal="left" vertical="center" wrapText="1" indent="1"/>
    </xf>
    <xf numFmtId="0" fontId="27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75" fontId="27" fillId="9" borderId="4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0" fontId="27" fillId="9" borderId="4" xfId="0" applyNumberFormat="1" applyFont="1" applyFill="1" applyBorder="1" applyAlignment="1">
      <alignment horizontal="left" vertical="center" indent="1"/>
    </xf>
    <xf numFmtId="170" fontId="27" fillId="9" borderId="4" xfId="0" applyNumberFormat="1" applyFont="1" applyFill="1" applyBorder="1" applyAlignment="1">
      <alignment horizontal="left" vertical="center" indent="2"/>
    </xf>
    <xf numFmtId="173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0" fontId="15" fillId="0" borderId="10" xfId="19" applyNumberFormat="1" applyFont="1" applyFill="1" applyBorder="1" applyAlignment="1" applyProtection="1">
      <alignment horizontal="left" vertical="center"/>
    </xf>
    <xf numFmtId="170" fontId="27" fillId="0" borderId="10" xfId="0" applyNumberFormat="1" applyFont="1" applyFill="1" applyBorder="1" applyAlignment="1">
      <alignment horizontal="left" vertical="center" indent="1"/>
    </xf>
    <xf numFmtId="174" fontId="27" fillId="0" borderId="10" xfId="0" applyNumberFormat="1" applyFont="1" applyFill="1" applyBorder="1" applyAlignment="1">
      <alignment horizontal="center" vertical="center"/>
    </xf>
    <xf numFmtId="170" fontId="27" fillId="0" borderId="10" xfId="0" applyNumberFormat="1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75" fontId="27" fillId="9" borderId="5" xfId="0" applyNumberFormat="1" applyFont="1" applyFill="1" applyBorder="1" applyAlignment="1">
      <alignment horizontal="center" vertical="center" wrapText="1"/>
    </xf>
    <xf numFmtId="170" fontId="27" fillId="9" borderId="5" xfId="0" applyNumberFormat="1" applyFont="1" applyFill="1" applyBorder="1" applyAlignment="1">
      <alignment horizontal="left" vertical="center" indent="1"/>
    </xf>
    <xf numFmtId="170" fontId="27" fillId="9" borderId="5" xfId="0" applyNumberFormat="1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75" fontId="27" fillId="9" borderId="11" xfId="0" applyNumberFormat="1" applyFont="1" applyFill="1" applyBorder="1" applyAlignment="1">
      <alignment horizontal="center" vertical="center" wrapText="1"/>
    </xf>
    <xf numFmtId="170" fontId="27" fillId="9" borderId="11" xfId="0" applyNumberFormat="1" applyFont="1" applyFill="1" applyBorder="1" applyAlignment="1">
      <alignment horizontal="left" vertical="center" indent="1"/>
    </xf>
    <xf numFmtId="170" fontId="27" fillId="9" borderId="11" xfId="0" applyNumberFormat="1" applyFont="1" applyFill="1" applyBorder="1" applyAlignment="1">
      <alignment horizontal="left" vertical="center" indent="2"/>
    </xf>
    <xf numFmtId="0" fontId="15" fillId="0" borderId="10" xfId="0" applyFont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 wrapText="1"/>
    </xf>
    <xf numFmtId="170" fontId="27" fillId="0" borderId="11" xfId="0" applyNumberFormat="1" applyFont="1" applyFill="1" applyBorder="1" applyAlignment="1">
      <alignment horizontal="left" vertical="center" indent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75" fontId="27" fillId="0" borderId="12" xfId="0" applyNumberFormat="1" applyFont="1" applyFill="1" applyBorder="1" applyAlignment="1">
      <alignment horizontal="center" vertical="center" wrapText="1"/>
    </xf>
    <xf numFmtId="175" fontId="27" fillId="0" borderId="24" xfId="0" applyNumberFormat="1" applyFont="1" applyFill="1" applyBorder="1" applyAlignment="1">
      <alignment horizontal="center" vertical="center" wrapText="1"/>
    </xf>
    <xf numFmtId="175" fontId="27" fillId="0" borderId="25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vertical="center"/>
    </xf>
    <xf numFmtId="170" fontId="27" fillId="0" borderId="24" xfId="0" applyNumberFormat="1" applyFont="1" applyFill="1" applyBorder="1" applyAlignment="1">
      <alignment horizontal="center" vertical="center"/>
    </xf>
    <xf numFmtId="170" fontId="27" fillId="0" borderId="25" xfId="0" applyNumberFormat="1" applyFont="1" applyFill="1" applyBorder="1" applyAlignment="1">
      <alignment horizontal="center" vertical="center"/>
    </xf>
    <xf numFmtId="171" fontId="27" fillId="0" borderId="12" xfId="0" applyNumberFormat="1" applyFont="1" applyFill="1" applyBorder="1" applyAlignment="1">
      <alignment horizontal="center" vertical="center" wrapText="1"/>
    </xf>
    <xf numFmtId="171" fontId="27" fillId="0" borderId="24" xfId="0" applyNumberFormat="1" applyFont="1" applyFill="1" applyBorder="1" applyAlignment="1">
      <alignment horizontal="center" vertical="center" wrapText="1"/>
    </xf>
    <xf numFmtId="171" fontId="27" fillId="0" borderId="25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14" fontId="27" fillId="0" borderId="12" xfId="0" applyNumberFormat="1" applyFont="1" applyFill="1" applyBorder="1" applyAlignment="1">
      <alignment horizontal="center" vertical="center"/>
    </xf>
    <xf numFmtId="14" fontId="27" fillId="0" borderId="24" xfId="0" applyNumberFormat="1" applyFont="1" applyFill="1" applyBorder="1" applyAlignment="1">
      <alignment horizontal="center" vertical="center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70" fontId="15" fillId="0" borderId="12" xfId="19" applyNumberFormat="1" applyFont="1" applyFill="1" applyBorder="1" applyAlignment="1" applyProtection="1">
      <alignment horizontal="center" vertical="center"/>
    </xf>
    <xf numFmtId="170" fontId="15" fillId="0" borderId="24" xfId="19" applyNumberFormat="1" applyFont="1" applyFill="1" applyBorder="1" applyAlignment="1" applyProtection="1">
      <alignment horizontal="center" vertical="center"/>
    </xf>
    <xf numFmtId="170" fontId="15" fillId="0" borderId="25" xfId="19" applyNumberFormat="1" applyFont="1" applyFill="1" applyBorder="1" applyAlignment="1" applyProtection="1">
      <alignment horizontal="center" vertical="center"/>
    </xf>
    <xf numFmtId="173" fontId="27" fillId="0" borderId="12" xfId="0" applyNumberFormat="1" applyFont="1" applyFill="1" applyBorder="1" applyAlignment="1">
      <alignment horizontal="center" vertical="center"/>
    </xf>
    <xf numFmtId="173" fontId="27" fillId="0" borderId="24" xfId="0" applyNumberFormat="1" applyFont="1" applyFill="1" applyBorder="1" applyAlignment="1">
      <alignment horizontal="center" vertical="center"/>
    </xf>
    <xf numFmtId="173" fontId="27" fillId="0" borderId="25" xfId="0" applyNumberFormat="1" applyFont="1" applyFill="1" applyBorder="1" applyAlignment="1">
      <alignment horizontal="center" vertical="center"/>
    </xf>
    <xf numFmtId="174" fontId="27" fillId="0" borderId="12" xfId="0" applyNumberFormat="1" applyFont="1" applyFill="1" applyBorder="1" applyAlignment="1">
      <alignment horizontal="center" vertical="center"/>
    </xf>
    <xf numFmtId="174" fontId="27" fillId="0" borderId="24" xfId="0" applyNumberFormat="1" applyFont="1" applyFill="1" applyBorder="1" applyAlignment="1">
      <alignment horizontal="center" vertical="center"/>
    </xf>
    <xf numFmtId="174" fontId="27" fillId="0" borderId="25" xfId="0" applyNumberFormat="1" applyFont="1" applyFill="1" applyBorder="1" applyAlignment="1">
      <alignment horizontal="center" vertical="center"/>
    </xf>
    <xf numFmtId="170" fontId="27" fillId="0" borderId="12" xfId="0" applyNumberFormat="1" applyFont="1" applyFill="1" applyBorder="1" applyAlignment="1">
      <alignment horizontal="center" vertical="center" wrapText="1"/>
    </xf>
    <xf numFmtId="170" fontId="27" fillId="0" borderId="24" xfId="0" applyNumberFormat="1" applyFont="1" applyFill="1" applyBorder="1" applyAlignment="1">
      <alignment horizontal="center" vertical="center" wrapText="1"/>
    </xf>
    <xf numFmtId="170" fontId="27" fillId="0" borderId="25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170" fontId="27" fillId="0" borderId="12" xfId="0" applyNumberFormat="1" applyFont="1" applyFill="1" applyBorder="1" applyAlignment="1">
      <alignment horizontal="left" vertical="center" indent="1"/>
    </xf>
    <xf numFmtId="170" fontId="27" fillId="0" borderId="24" xfId="0" applyNumberFormat="1" applyFont="1" applyFill="1" applyBorder="1" applyAlignment="1">
      <alignment horizontal="left" vertical="center" indent="1"/>
    </xf>
    <xf numFmtId="170" fontId="27" fillId="0" borderId="25" xfId="0" applyNumberFormat="1" applyFont="1" applyFill="1" applyBorder="1" applyAlignment="1">
      <alignment horizontal="left" vertical="center" indent="1"/>
    </xf>
    <xf numFmtId="0" fontId="15" fillId="9" borderId="2" xfId="0" applyFont="1" applyFill="1" applyBorder="1" applyAlignment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" xfId="5"/>
    <cellStyle name="Comma" xfId="6"/>
    <cellStyle name="Comma [0]" xfId="7"/>
    <cellStyle name="Currency" xfId="8"/>
    <cellStyle name="Currency [0]" xfId="9"/>
    <cellStyle name="Default 1" xfId="10"/>
    <cellStyle name="Error" xfId="11"/>
    <cellStyle name="Footnote" xfId="12"/>
    <cellStyle name="Good" xfId="13"/>
    <cellStyle name="Heading" xfId="14"/>
    <cellStyle name="Heading 1" xfId="15"/>
    <cellStyle name="Heading 1 1" xfId="16"/>
    <cellStyle name="Heading 2" xfId="17"/>
    <cellStyle name="Heading1 1" xfId="18"/>
    <cellStyle name="Moeda" xfId="19" builtinId="4"/>
    <cellStyle name="Neutral" xfId="20"/>
    <cellStyle name="Normal" xfId="0" builtinId="0"/>
    <cellStyle name="Note" xfId="21"/>
    <cellStyle name="Percent" xfId="22"/>
    <cellStyle name="Result 1" xfId="23"/>
    <cellStyle name="Result2 1" xfId="24"/>
    <cellStyle name="Status" xfId="25"/>
    <cellStyle name="Text" xfId="26"/>
    <cellStyle name="Warning" xfId="2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57150</xdr:colOff>
      <xdr:row>0</xdr:row>
      <xdr:rowOff>190500</xdr:rowOff>
    </xdr:from>
    <xdr:to>
      <xdr:col>47</xdr:col>
      <xdr:colOff>190500</xdr:colOff>
      <xdr:row>3</xdr:row>
      <xdr:rowOff>190500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190500"/>
          <a:ext cx="1619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57150</xdr:colOff>
      <xdr:row>0</xdr:row>
      <xdr:rowOff>190500</xdr:rowOff>
    </xdr:from>
    <xdr:to>
      <xdr:col>47</xdr:col>
      <xdr:colOff>190500</xdr:colOff>
      <xdr:row>3</xdr:row>
      <xdr:rowOff>190500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190500"/>
          <a:ext cx="1619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32</xdr:col>
      <xdr:colOff>38100</xdr:colOff>
      <xdr:row>23</xdr:row>
      <xdr:rowOff>295275</xdr:rowOff>
    </xdr:from>
    <xdr:ext cx="184731" cy="264560"/>
    <xdr:sp macro="" textlink="">
      <xdr:nvSpPr>
        <xdr:cNvPr id="3" name="CaixaDeTexto 2"/>
        <xdr:cNvSpPr txBox="1"/>
      </xdr:nvSpPr>
      <xdr:spPr>
        <a:xfrm>
          <a:off x="8134350" y="70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57150</xdr:colOff>
      <xdr:row>0</xdr:row>
      <xdr:rowOff>190500</xdr:rowOff>
    </xdr:from>
    <xdr:to>
      <xdr:col>47</xdr:col>
      <xdr:colOff>190500</xdr:colOff>
      <xdr:row>3</xdr:row>
      <xdr:rowOff>190500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190500"/>
          <a:ext cx="1619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32</xdr:col>
      <xdr:colOff>38100</xdr:colOff>
      <xdr:row>23</xdr:row>
      <xdr:rowOff>295275</xdr:rowOff>
    </xdr:from>
    <xdr:ext cx="184731" cy="264560"/>
    <xdr:sp macro="" textlink="">
      <xdr:nvSpPr>
        <xdr:cNvPr id="3" name="CaixaDeTexto 2"/>
        <xdr:cNvSpPr txBox="1"/>
      </xdr:nvSpPr>
      <xdr:spPr>
        <a:xfrm>
          <a:off x="8134350" y="70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1</xdr:row>
      <xdr:rowOff>0</xdr:rowOff>
    </xdr:from>
    <xdr:to>
      <xdr:col>47</xdr:col>
      <xdr:colOff>161925</xdr:colOff>
      <xdr:row>4</xdr:row>
      <xdr:rowOff>0</xdr:rowOff>
    </xdr:to>
    <xdr:pic>
      <xdr:nvPicPr>
        <xdr:cNvPr id="120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228600"/>
          <a:ext cx="1619250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oneCellAnchor>
    <xdr:from>
      <xdr:col>32</xdr:col>
      <xdr:colOff>38100</xdr:colOff>
      <xdr:row>23</xdr:row>
      <xdr:rowOff>295275</xdr:rowOff>
    </xdr:from>
    <xdr:ext cx="184731" cy="264560"/>
    <xdr:sp macro="" textlink="">
      <xdr:nvSpPr>
        <xdr:cNvPr id="2" name="CaixaDeTexto 1"/>
        <xdr:cNvSpPr txBox="1"/>
      </xdr:nvSpPr>
      <xdr:spPr>
        <a:xfrm>
          <a:off x="8134350" y="70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1</xdr:row>
      <xdr:rowOff>0</xdr:rowOff>
    </xdr:from>
    <xdr:to>
      <xdr:col>47</xdr:col>
      <xdr:colOff>161925</xdr:colOff>
      <xdr:row>4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53675" y="228600"/>
          <a:ext cx="1619250" cy="685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oneCellAnchor>
    <xdr:from>
      <xdr:col>32</xdr:col>
      <xdr:colOff>38100</xdr:colOff>
      <xdr:row>23</xdr:row>
      <xdr:rowOff>295275</xdr:rowOff>
    </xdr:from>
    <xdr:ext cx="184731" cy="264560"/>
    <xdr:sp macro="" textlink="">
      <xdr:nvSpPr>
        <xdr:cNvPr id="3" name="CaixaDeTexto 2"/>
        <xdr:cNvSpPr txBox="1"/>
      </xdr:nvSpPr>
      <xdr:spPr>
        <a:xfrm>
          <a:off x="8134350" y="700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-Welbert/Backup-%20Welbert/CONTRATOS%20COM%20AS%20EMPRESAS/2301.06.2017%20-%20ENGECONSULT%20(GERENCIADORA%20CORDEIR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ÇÕES (2)"/>
      <sheetName val="MEDIÇÕES"/>
      <sheetName val="PAGAMENTOS"/>
      <sheetName val="ADITIVOS E REAJUSTES"/>
      <sheetName val="Plan1"/>
      <sheetName val="MEDIÇÕES_(2)"/>
      <sheetName val="ADITIVOS_E_REAJUSTES"/>
    </sheetNames>
    <sheetDataSet>
      <sheetData sheetId="0" refreshError="1"/>
      <sheetData sheetId="1" refreshError="1">
        <row r="14">
          <cell r="E14">
            <v>0</v>
          </cell>
        </row>
        <row r="15">
          <cell r="M15">
            <v>878217.85</v>
          </cell>
        </row>
        <row r="16">
          <cell r="M16">
            <v>71861.679999999993</v>
          </cell>
        </row>
        <row r="17">
          <cell r="M17">
            <v>0</v>
          </cell>
        </row>
        <row r="18">
          <cell r="M18">
            <v>3068353.63</v>
          </cell>
        </row>
        <row r="19">
          <cell r="M19">
            <v>-453868.09</v>
          </cell>
        </row>
        <row r="20">
          <cell r="M20">
            <v>824720.63</v>
          </cell>
        </row>
        <row r="21">
          <cell r="M21">
            <v>907509.24</v>
          </cell>
        </row>
        <row r="22">
          <cell r="M22">
            <v>1101307.05</v>
          </cell>
        </row>
        <row r="23">
          <cell r="M23">
            <v>553451.44999999995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50"/>
  <sheetViews>
    <sheetView topLeftCell="K9" zoomScaleNormal="100" workbookViewId="0">
      <selection activeCell="BE22" sqref="BE22:BG24"/>
    </sheetView>
  </sheetViews>
  <sheetFormatPr defaultColWidth="3.7109375" defaultRowHeight="18" customHeight="1" x14ac:dyDescent="0.25"/>
  <cols>
    <col min="1" max="4" width="3.7109375" style="1"/>
    <col min="5" max="5" width="4.28515625" style="1" customWidth="1"/>
    <col min="6" max="17" width="3.7109375" style="1"/>
    <col min="18" max="19" width="2.7109375" style="1" customWidth="1"/>
    <col min="20" max="21" width="3.7109375" style="1"/>
    <col min="22" max="23" width="4.28515625" style="1" customWidth="1"/>
    <col min="24" max="26" width="3.7109375" style="1"/>
    <col min="27" max="27" width="4.7109375" style="1" customWidth="1"/>
    <col min="28" max="28" width="4.42578125" style="1" customWidth="1"/>
    <col min="29" max="29" width="3.7109375" style="1"/>
    <col min="30" max="31" width="4.28515625" style="1" customWidth="1"/>
    <col min="32" max="47" width="3.7109375" style="1"/>
    <col min="48" max="49" width="4.7109375" style="1" customWidth="1"/>
    <col min="50" max="56" width="3.7109375" style="1"/>
    <col min="57" max="57" width="4.85546875" style="1" customWidth="1"/>
    <col min="58" max="58" width="3.85546875" style="1" customWidth="1"/>
    <col min="59" max="59" width="6.140625" style="1" customWidth="1"/>
    <col min="60" max="83" width="3.7109375" style="1"/>
    <col min="84" max="86" width="4.7109375" style="1" customWidth="1"/>
    <col min="87" max="87" width="3.7109375" style="1"/>
    <col min="88" max="88" width="15.28515625" style="2" hidden="1" customWidth="1"/>
    <col min="89" max="260" width="3.7109375" style="3"/>
    <col min="261" max="261" width="4.28515625" style="3" customWidth="1"/>
    <col min="262" max="273" width="3.7109375" style="3"/>
    <col min="274" max="275" width="2.7109375" style="3" customWidth="1"/>
    <col min="276" max="277" width="3.7109375" style="3"/>
    <col min="278" max="279" width="4.28515625" style="3" customWidth="1"/>
    <col min="280" max="282" width="3.7109375" style="3"/>
    <col min="283" max="283" width="4.7109375" style="3" customWidth="1"/>
    <col min="284" max="284" width="4.42578125" style="3" customWidth="1"/>
    <col min="285" max="285" width="3.7109375" style="3"/>
    <col min="286" max="287" width="4.28515625" style="3" customWidth="1"/>
    <col min="288" max="303" width="3.7109375" style="3"/>
    <col min="304" max="305" width="4.7109375" style="3" customWidth="1"/>
    <col min="306" max="312" width="3.7109375" style="3"/>
    <col min="313" max="313" width="4.85546875" style="3" customWidth="1"/>
    <col min="314" max="314" width="3.85546875" style="3" customWidth="1"/>
    <col min="315" max="315" width="6.140625" style="3" customWidth="1"/>
    <col min="316" max="339" width="3.7109375" style="3"/>
    <col min="340" max="342" width="4.7109375" style="3" customWidth="1"/>
    <col min="343" max="343" width="3.7109375" style="3"/>
    <col min="344" max="344" width="0" style="3" hidden="1" customWidth="1"/>
    <col min="345" max="516" width="3.7109375" style="3"/>
    <col min="517" max="517" width="4.28515625" style="3" customWidth="1"/>
    <col min="518" max="529" width="3.7109375" style="3"/>
    <col min="530" max="531" width="2.7109375" style="3" customWidth="1"/>
    <col min="532" max="533" width="3.7109375" style="3"/>
    <col min="534" max="535" width="4.28515625" style="3" customWidth="1"/>
    <col min="536" max="538" width="3.7109375" style="3"/>
    <col min="539" max="539" width="4.7109375" style="3" customWidth="1"/>
    <col min="540" max="540" width="4.42578125" style="3" customWidth="1"/>
    <col min="541" max="541" width="3.7109375" style="3"/>
    <col min="542" max="543" width="4.28515625" style="3" customWidth="1"/>
    <col min="544" max="559" width="3.7109375" style="3"/>
    <col min="560" max="561" width="4.7109375" style="3" customWidth="1"/>
    <col min="562" max="568" width="3.7109375" style="3"/>
    <col min="569" max="569" width="4.85546875" style="3" customWidth="1"/>
    <col min="570" max="570" width="3.85546875" style="3" customWidth="1"/>
    <col min="571" max="571" width="6.140625" style="3" customWidth="1"/>
    <col min="572" max="595" width="3.7109375" style="3"/>
    <col min="596" max="598" width="4.7109375" style="3" customWidth="1"/>
    <col min="599" max="599" width="3.7109375" style="3"/>
    <col min="600" max="600" width="0" style="3" hidden="1" customWidth="1"/>
    <col min="601" max="772" width="3.7109375" style="3"/>
    <col min="773" max="773" width="4.28515625" style="3" customWidth="1"/>
    <col min="774" max="785" width="3.7109375" style="3"/>
    <col min="786" max="787" width="2.7109375" style="3" customWidth="1"/>
    <col min="788" max="789" width="3.7109375" style="3"/>
    <col min="790" max="791" width="4.28515625" style="3" customWidth="1"/>
    <col min="792" max="794" width="3.7109375" style="3"/>
    <col min="795" max="795" width="4.7109375" style="3" customWidth="1"/>
    <col min="796" max="796" width="4.42578125" style="3" customWidth="1"/>
    <col min="797" max="797" width="3.7109375" style="3"/>
    <col min="798" max="799" width="4.28515625" style="3" customWidth="1"/>
    <col min="800" max="815" width="3.7109375" style="3"/>
    <col min="816" max="817" width="4.7109375" style="3" customWidth="1"/>
    <col min="818" max="824" width="3.7109375" style="3"/>
    <col min="825" max="825" width="4.85546875" style="3" customWidth="1"/>
    <col min="826" max="826" width="3.85546875" style="3" customWidth="1"/>
    <col min="827" max="827" width="6.140625" style="3" customWidth="1"/>
    <col min="828" max="851" width="3.7109375" style="3"/>
    <col min="852" max="854" width="4.7109375" style="3" customWidth="1"/>
    <col min="855" max="855" width="3.7109375" style="3"/>
    <col min="856" max="856" width="0" style="3" hidden="1" customWidth="1"/>
    <col min="857" max="1028" width="3.7109375" style="3"/>
    <col min="1029" max="1029" width="4.28515625" style="3" customWidth="1"/>
    <col min="1030" max="1041" width="3.7109375" style="3"/>
    <col min="1042" max="1043" width="2.7109375" style="3" customWidth="1"/>
    <col min="1044" max="1045" width="3.7109375" style="3"/>
    <col min="1046" max="1047" width="4.28515625" style="3" customWidth="1"/>
    <col min="1048" max="1050" width="3.7109375" style="3"/>
    <col min="1051" max="1051" width="4.7109375" style="3" customWidth="1"/>
    <col min="1052" max="1052" width="4.42578125" style="3" customWidth="1"/>
    <col min="1053" max="1053" width="3.7109375" style="3"/>
    <col min="1054" max="1055" width="4.28515625" style="3" customWidth="1"/>
    <col min="1056" max="1071" width="3.7109375" style="3"/>
    <col min="1072" max="1073" width="4.7109375" style="3" customWidth="1"/>
    <col min="1074" max="1080" width="3.7109375" style="3"/>
    <col min="1081" max="1081" width="4.85546875" style="3" customWidth="1"/>
    <col min="1082" max="1082" width="3.85546875" style="3" customWidth="1"/>
    <col min="1083" max="1083" width="6.140625" style="3" customWidth="1"/>
    <col min="1084" max="1107" width="3.7109375" style="3"/>
    <col min="1108" max="1110" width="4.7109375" style="3" customWidth="1"/>
    <col min="1111" max="1111" width="3.7109375" style="3"/>
    <col min="1112" max="1112" width="0" style="3" hidden="1" customWidth="1"/>
    <col min="1113" max="1284" width="3.7109375" style="3"/>
    <col min="1285" max="1285" width="4.28515625" style="3" customWidth="1"/>
    <col min="1286" max="1297" width="3.7109375" style="3"/>
    <col min="1298" max="1299" width="2.7109375" style="3" customWidth="1"/>
    <col min="1300" max="1301" width="3.7109375" style="3"/>
    <col min="1302" max="1303" width="4.28515625" style="3" customWidth="1"/>
    <col min="1304" max="1306" width="3.7109375" style="3"/>
    <col min="1307" max="1307" width="4.7109375" style="3" customWidth="1"/>
    <col min="1308" max="1308" width="4.42578125" style="3" customWidth="1"/>
    <col min="1309" max="1309" width="3.7109375" style="3"/>
    <col min="1310" max="1311" width="4.28515625" style="3" customWidth="1"/>
    <col min="1312" max="1327" width="3.7109375" style="3"/>
    <col min="1328" max="1329" width="4.7109375" style="3" customWidth="1"/>
    <col min="1330" max="1336" width="3.7109375" style="3"/>
    <col min="1337" max="1337" width="4.85546875" style="3" customWidth="1"/>
    <col min="1338" max="1338" width="3.85546875" style="3" customWidth="1"/>
    <col min="1339" max="1339" width="6.140625" style="3" customWidth="1"/>
    <col min="1340" max="1363" width="3.7109375" style="3"/>
    <col min="1364" max="1366" width="4.7109375" style="3" customWidth="1"/>
    <col min="1367" max="1367" width="3.7109375" style="3"/>
    <col min="1368" max="1368" width="0" style="3" hidden="1" customWidth="1"/>
    <col min="1369" max="1540" width="3.7109375" style="3"/>
    <col min="1541" max="1541" width="4.28515625" style="3" customWidth="1"/>
    <col min="1542" max="1553" width="3.7109375" style="3"/>
    <col min="1554" max="1555" width="2.7109375" style="3" customWidth="1"/>
    <col min="1556" max="1557" width="3.7109375" style="3"/>
    <col min="1558" max="1559" width="4.28515625" style="3" customWidth="1"/>
    <col min="1560" max="1562" width="3.7109375" style="3"/>
    <col min="1563" max="1563" width="4.7109375" style="3" customWidth="1"/>
    <col min="1564" max="1564" width="4.42578125" style="3" customWidth="1"/>
    <col min="1565" max="1565" width="3.7109375" style="3"/>
    <col min="1566" max="1567" width="4.28515625" style="3" customWidth="1"/>
    <col min="1568" max="1583" width="3.7109375" style="3"/>
    <col min="1584" max="1585" width="4.7109375" style="3" customWidth="1"/>
    <col min="1586" max="1592" width="3.7109375" style="3"/>
    <col min="1593" max="1593" width="4.85546875" style="3" customWidth="1"/>
    <col min="1594" max="1594" width="3.85546875" style="3" customWidth="1"/>
    <col min="1595" max="1595" width="6.140625" style="3" customWidth="1"/>
    <col min="1596" max="1619" width="3.7109375" style="3"/>
    <col min="1620" max="1622" width="4.7109375" style="3" customWidth="1"/>
    <col min="1623" max="1623" width="3.7109375" style="3"/>
    <col min="1624" max="1624" width="0" style="3" hidden="1" customWidth="1"/>
    <col min="1625" max="1796" width="3.7109375" style="3"/>
    <col min="1797" max="1797" width="4.28515625" style="3" customWidth="1"/>
    <col min="1798" max="1809" width="3.7109375" style="3"/>
    <col min="1810" max="1811" width="2.7109375" style="3" customWidth="1"/>
    <col min="1812" max="1813" width="3.7109375" style="3"/>
    <col min="1814" max="1815" width="4.28515625" style="3" customWidth="1"/>
    <col min="1816" max="1818" width="3.7109375" style="3"/>
    <col min="1819" max="1819" width="4.7109375" style="3" customWidth="1"/>
    <col min="1820" max="1820" width="4.42578125" style="3" customWidth="1"/>
    <col min="1821" max="1821" width="3.7109375" style="3"/>
    <col min="1822" max="1823" width="4.28515625" style="3" customWidth="1"/>
    <col min="1824" max="1839" width="3.7109375" style="3"/>
    <col min="1840" max="1841" width="4.7109375" style="3" customWidth="1"/>
    <col min="1842" max="1848" width="3.7109375" style="3"/>
    <col min="1849" max="1849" width="4.85546875" style="3" customWidth="1"/>
    <col min="1850" max="1850" width="3.85546875" style="3" customWidth="1"/>
    <col min="1851" max="1851" width="6.140625" style="3" customWidth="1"/>
    <col min="1852" max="1875" width="3.7109375" style="3"/>
    <col min="1876" max="1878" width="4.7109375" style="3" customWidth="1"/>
    <col min="1879" max="1879" width="3.7109375" style="3"/>
    <col min="1880" max="1880" width="0" style="3" hidden="1" customWidth="1"/>
    <col min="1881" max="2052" width="3.7109375" style="3"/>
    <col min="2053" max="2053" width="4.28515625" style="3" customWidth="1"/>
    <col min="2054" max="2065" width="3.7109375" style="3"/>
    <col min="2066" max="2067" width="2.7109375" style="3" customWidth="1"/>
    <col min="2068" max="2069" width="3.7109375" style="3"/>
    <col min="2070" max="2071" width="4.28515625" style="3" customWidth="1"/>
    <col min="2072" max="2074" width="3.7109375" style="3"/>
    <col min="2075" max="2075" width="4.7109375" style="3" customWidth="1"/>
    <col min="2076" max="2076" width="4.42578125" style="3" customWidth="1"/>
    <col min="2077" max="2077" width="3.7109375" style="3"/>
    <col min="2078" max="2079" width="4.28515625" style="3" customWidth="1"/>
    <col min="2080" max="2095" width="3.7109375" style="3"/>
    <col min="2096" max="2097" width="4.7109375" style="3" customWidth="1"/>
    <col min="2098" max="2104" width="3.7109375" style="3"/>
    <col min="2105" max="2105" width="4.85546875" style="3" customWidth="1"/>
    <col min="2106" max="2106" width="3.85546875" style="3" customWidth="1"/>
    <col min="2107" max="2107" width="6.140625" style="3" customWidth="1"/>
    <col min="2108" max="2131" width="3.7109375" style="3"/>
    <col min="2132" max="2134" width="4.7109375" style="3" customWidth="1"/>
    <col min="2135" max="2135" width="3.7109375" style="3"/>
    <col min="2136" max="2136" width="0" style="3" hidden="1" customWidth="1"/>
    <col min="2137" max="2308" width="3.7109375" style="3"/>
    <col min="2309" max="2309" width="4.28515625" style="3" customWidth="1"/>
    <col min="2310" max="2321" width="3.7109375" style="3"/>
    <col min="2322" max="2323" width="2.7109375" style="3" customWidth="1"/>
    <col min="2324" max="2325" width="3.7109375" style="3"/>
    <col min="2326" max="2327" width="4.28515625" style="3" customWidth="1"/>
    <col min="2328" max="2330" width="3.7109375" style="3"/>
    <col min="2331" max="2331" width="4.7109375" style="3" customWidth="1"/>
    <col min="2332" max="2332" width="4.42578125" style="3" customWidth="1"/>
    <col min="2333" max="2333" width="3.7109375" style="3"/>
    <col min="2334" max="2335" width="4.28515625" style="3" customWidth="1"/>
    <col min="2336" max="2351" width="3.7109375" style="3"/>
    <col min="2352" max="2353" width="4.7109375" style="3" customWidth="1"/>
    <col min="2354" max="2360" width="3.7109375" style="3"/>
    <col min="2361" max="2361" width="4.85546875" style="3" customWidth="1"/>
    <col min="2362" max="2362" width="3.85546875" style="3" customWidth="1"/>
    <col min="2363" max="2363" width="6.140625" style="3" customWidth="1"/>
    <col min="2364" max="2387" width="3.7109375" style="3"/>
    <col min="2388" max="2390" width="4.7109375" style="3" customWidth="1"/>
    <col min="2391" max="2391" width="3.7109375" style="3"/>
    <col min="2392" max="2392" width="0" style="3" hidden="1" customWidth="1"/>
    <col min="2393" max="2564" width="3.7109375" style="3"/>
    <col min="2565" max="2565" width="4.28515625" style="3" customWidth="1"/>
    <col min="2566" max="2577" width="3.7109375" style="3"/>
    <col min="2578" max="2579" width="2.7109375" style="3" customWidth="1"/>
    <col min="2580" max="2581" width="3.7109375" style="3"/>
    <col min="2582" max="2583" width="4.28515625" style="3" customWidth="1"/>
    <col min="2584" max="2586" width="3.7109375" style="3"/>
    <col min="2587" max="2587" width="4.7109375" style="3" customWidth="1"/>
    <col min="2588" max="2588" width="4.42578125" style="3" customWidth="1"/>
    <col min="2589" max="2589" width="3.7109375" style="3"/>
    <col min="2590" max="2591" width="4.28515625" style="3" customWidth="1"/>
    <col min="2592" max="2607" width="3.7109375" style="3"/>
    <col min="2608" max="2609" width="4.7109375" style="3" customWidth="1"/>
    <col min="2610" max="2616" width="3.7109375" style="3"/>
    <col min="2617" max="2617" width="4.85546875" style="3" customWidth="1"/>
    <col min="2618" max="2618" width="3.85546875" style="3" customWidth="1"/>
    <col min="2619" max="2619" width="6.140625" style="3" customWidth="1"/>
    <col min="2620" max="2643" width="3.7109375" style="3"/>
    <col min="2644" max="2646" width="4.7109375" style="3" customWidth="1"/>
    <col min="2647" max="2647" width="3.7109375" style="3"/>
    <col min="2648" max="2648" width="0" style="3" hidden="1" customWidth="1"/>
    <col min="2649" max="2820" width="3.7109375" style="3"/>
    <col min="2821" max="2821" width="4.28515625" style="3" customWidth="1"/>
    <col min="2822" max="2833" width="3.7109375" style="3"/>
    <col min="2834" max="2835" width="2.7109375" style="3" customWidth="1"/>
    <col min="2836" max="2837" width="3.7109375" style="3"/>
    <col min="2838" max="2839" width="4.28515625" style="3" customWidth="1"/>
    <col min="2840" max="2842" width="3.7109375" style="3"/>
    <col min="2843" max="2843" width="4.7109375" style="3" customWidth="1"/>
    <col min="2844" max="2844" width="4.42578125" style="3" customWidth="1"/>
    <col min="2845" max="2845" width="3.7109375" style="3"/>
    <col min="2846" max="2847" width="4.28515625" style="3" customWidth="1"/>
    <col min="2848" max="2863" width="3.7109375" style="3"/>
    <col min="2864" max="2865" width="4.7109375" style="3" customWidth="1"/>
    <col min="2866" max="2872" width="3.7109375" style="3"/>
    <col min="2873" max="2873" width="4.85546875" style="3" customWidth="1"/>
    <col min="2874" max="2874" width="3.85546875" style="3" customWidth="1"/>
    <col min="2875" max="2875" width="6.140625" style="3" customWidth="1"/>
    <col min="2876" max="2899" width="3.7109375" style="3"/>
    <col min="2900" max="2902" width="4.7109375" style="3" customWidth="1"/>
    <col min="2903" max="2903" width="3.7109375" style="3"/>
    <col min="2904" max="2904" width="0" style="3" hidden="1" customWidth="1"/>
    <col min="2905" max="3076" width="3.7109375" style="3"/>
    <col min="3077" max="3077" width="4.28515625" style="3" customWidth="1"/>
    <col min="3078" max="3089" width="3.7109375" style="3"/>
    <col min="3090" max="3091" width="2.7109375" style="3" customWidth="1"/>
    <col min="3092" max="3093" width="3.7109375" style="3"/>
    <col min="3094" max="3095" width="4.28515625" style="3" customWidth="1"/>
    <col min="3096" max="3098" width="3.7109375" style="3"/>
    <col min="3099" max="3099" width="4.7109375" style="3" customWidth="1"/>
    <col min="3100" max="3100" width="4.42578125" style="3" customWidth="1"/>
    <col min="3101" max="3101" width="3.7109375" style="3"/>
    <col min="3102" max="3103" width="4.28515625" style="3" customWidth="1"/>
    <col min="3104" max="3119" width="3.7109375" style="3"/>
    <col min="3120" max="3121" width="4.7109375" style="3" customWidth="1"/>
    <col min="3122" max="3128" width="3.7109375" style="3"/>
    <col min="3129" max="3129" width="4.85546875" style="3" customWidth="1"/>
    <col min="3130" max="3130" width="3.85546875" style="3" customWidth="1"/>
    <col min="3131" max="3131" width="6.140625" style="3" customWidth="1"/>
    <col min="3132" max="3155" width="3.7109375" style="3"/>
    <col min="3156" max="3158" width="4.7109375" style="3" customWidth="1"/>
    <col min="3159" max="3159" width="3.7109375" style="3"/>
    <col min="3160" max="3160" width="0" style="3" hidden="1" customWidth="1"/>
    <col min="3161" max="3332" width="3.7109375" style="3"/>
    <col min="3333" max="3333" width="4.28515625" style="3" customWidth="1"/>
    <col min="3334" max="3345" width="3.7109375" style="3"/>
    <col min="3346" max="3347" width="2.7109375" style="3" customWidth="1"/>
    <col min="3348" max="3349" width="3.7109375" style="3"/>
    <col min="3350" max="3351" width="4.28515625" style="3" customWidth="1"/>
    <col min="3352" max="3354" width="3.7109375" style="3"/>
    <col min="3355" max="3355" width="4.7109375" style="3" customWidth="1"/>
    <col min="3356" max="3356" width="4.42578125" style="3" customWidth="1"/>
    <col min="3357" max="3357" width="3.7109375" style="3"/>
    <col min="3358" max="3359" width="4.28515625" style="3" customWidth="1"/>
    <col min="3360" max="3375" width="3.7109375" style="3"/>
    <col min="3376" max="3377" width="4.7109375" style="3" customWidth="1"/>
    <col min="3378" max="3384" width="3.7109375" style="3"/>
    <col min="3385" max="3385" width="4.85546875" style="3" customWidth="1"/>
    <col min="3386" max="3386" width="3.85546875" style="3" customWidth="1"/>
    <col min="3387" max="3387" width="6.140625" style="3" customWidth="1"/>
    <col min="3388" max="3411" width="3.7109375" style="3"/>
    <col min="3412" max="3414" width="4.7109375" style="3" customWidth="1"/>
    <col min="3415" max="3415" width="3.7109375" style="3"/>
    <col min="3416" max="3416" width="0" style="3" hidden="1" customWidth="1"/>
    <col min="3417" max="3588" width="3.7109375" style="3"/>
    <col min="3589" max="3589" width="4.28515625" style="3" customWidth="1"/>
    <col min="3590" max="3601" width="3.7109375" style="3"/>
    <col min="3602" max="3603" width="2.7109375" style="3" customWidth="1"/>
    <col min="3604" max="3605" width="3.7109375" style="3"/>
    <col min="3606" max="3607" width="4.28515625" style="3" customWidth="1"/>
    <col min="3608" max="3610" width="3.7109375" style="3"/>
    <col min="3611" max="3611" width="4.7109375" style="3" customWidth="1"/>
    <col min="3612" max="3612" width="4.42578125" style="3" customWidth="1"/>
    <col min="3613" max="3613" width="3.7109375" style="3"/>
    <col min="3614" max="3615" width="4.28515625" style="3" customWidth="1"/>
    <col min="3616" max="3631" width="3.7109375" style="3"/>
    <col min="3632" max="3633" width="4.7109375" style="3" customWidth="1"/>
    <col min="3634" max="3640" width="3.7109375" style="3"/>
    <col min="3641" max="3641" width="4.85546875" style="3" customWidth="1"/>
    <col min="3642" max="3642" width="3.85546875" style="3" customWidth="1"/>
    <col min="3643" max="3643" width="6.140625" style="3" customWidth="1"/>
    <col min="3644" max="3667" width="3.7109375" style="3"/>
    <col min="3668" max="3670" width="4.7109375" style="3" customWidth="1"/>
    <col min="3671" max="3671" width="3.7109375" style="3"/>
    <col min="3672" max="3672" width="0" style="3" hidden="1" customWidth="1"/>
    <col min="3673" max="3844" width="3.7109375" style="3"/>
    <col min="3845" max="3845" width="4.28515625" style="3" customWidth="1"/>
    <col min="3846" max="3857" width="3.7109375" style="3"/>
    <col min="3858" max="3859" width="2.7109375" style="3" customWidth="1"/>
    <col min="3860" max="3861" width="3.7109375" style="3"/>
    <col min="3862" max="3863" width="4.28515625" style="3" customWidth="1"/>
    <col min="3864" max="3866" width="3.7109375" style="3"/>
    <col min="3867" max="3867" width="4.7109375" style="3" customWidth="1"/>
    <col min="3868" max="3868" width="4.42578125" style="3" customWidth="1"/>
    <col min="3869" max="3869" width="3.7109375" style="3"/>
    <col min="3870" max="3871" width="4.28515625" style="3" customWidth="1"/>
    <col min="3872" max="3887" width="3.7109375" style="3"/>
    <col min="3888" max="3889" width="4.7109375" style="3" customWidth="1"/>
    <col min="3890" max="3896" width="3.7109375" style="3"/>
    <col min="3897" max="3897" width="4.85546875" style="3" customWidth="1"/>
    <col min="3898" max="3898" width="3.85546875" style="3" customWidth="1"/>
    <col min="3899" max="3899" width="6.140625" style="3" customWidth="1"/>
    <col min="3900" max="3923" width="3.7109375" style="3"/>
    <col min="3924" max="3926" width="4.7109375" style="3" customWidth="1"/>
    <col min="3927" max="3927" width="3.7109375" style="3"/>
    <col min="3928" max="3928" width="0" style="3" hidden="1" customWidth="1"/>
    <col min="3929" max="4100" width="3.7109375" style="3"/>
    <col min="4101" max="4101" width="4.28515625" style="3" customWidth="1"/>
    <col min="4102" max="4113" width="3.7109375" style="3"/>
    <col min="4114" max="4115" width="2.7109375" style="3" customWidth="1"/>
    <col min="4116" max="4117" width="3.7109375" style="3"/>
    <col min="4118" max="4119" width="4.28515625" style="3" customWidth="1"/>
    <col min="4120" max="4122" width="3.7109375" style="3"/>
    <col min="4123" max="4123" width="4.7109375" style="3" customWidth="1"/>
    <col min="4124" max="4124" width="4.42578125" style="3" customWidth="1"/>
    <col min="4125" max="4125" width="3.7109375" style="3"/>
    <col min="4126" max="4127" width="4.28515625" style="3" customWidth="1"/>
    <col min="4128" max="4143" width="3.7109375" style="3"/>
    <col min="4144" max="4145" width="4.7109375" style="3" customWidth="1"/>
    <col min="4146" max="4152" width="3.7109375" style="3"/>
    <col min="4153" max="4153" width="4.85546875" style="3" customWidth="1"/>
    <col min="4154" max="4154" width="3.85546875" style="3" customWidth="1"/>
    <col min="4155" max="4155" width="6.140625" style="3" customWidth="1"/>
    <col min="4156" max="4179" width="3.7109375" style="3"/>
    <col min="4180" max="4182" width="4.7109375" style="3" customWidth="1"/>
    <col min="4183" max="4183" width="3.7109375" style="3"/>
    <col min="4184" max="4184" width="0" style="3" hidden="1" customWidth="1"/>
    <col min="4185" max="4356" width="3.7109375" style="3"/>
    <col min="4357" max="4357" width="4.28515625" style="3" customWidth="1"/>
    <col min="4358" max="4369" width="3.7109375" style="3"/>
    <col min="4370" max="4371" width="2.7109375" style="3" customWidth="1"/>
    <col min="4372" max="4373" width="3.7109375" style="3"/>
    <col min="4374" max="4375" width="4.28515625" style="3" customWidth="1"/>
    <col min="4376" max="4378" width="3.7109375" style="3"/>
    <col min="4379" max="4379" width="4.7109375" style="3" customWidth="1"/>
    <col min="4380" max="4380" width="4.42578125" style="3" customWidth="1"/>
    <col min="4381" max="4381" width="3.7109375" style="3"/>
    <col min="4382" max="4383" width="4.28515625" style="3" customWidth="1"/>
    <col min="4384" max="4399" width="3.7109375" style="3"/>
    <col min="4400" max="4401" width="4.7109375" style="3" customWidth="1"/>
    <col min="4402" max="4408" width="3.7109375" style="3"/>
    <col min="4409" max="4409" width="4.85546875" style="3" customWidth="1"/>
    <col min="4410" max="4410" width="3.85546875" style="3" customWidth="1"/>
    <col min="4411" max="4411" width="6.140625" style="3" customWidth="1"/>
    <col min="4412" max="4435" width="3.7109375" style="3"/>
    <col min="4436" max="4438" width="4.7109375" style="3" customWidth="1"/>
    <col min="4439" max="4439" width="3.7109375" style="3"/>
    <col min="4440" max="4440" width="0" style="3" hidden="1" customWidth="1"/>
    <col min="4441" max="4612" width="3.7109375" style="3"/>
    <col min="4613" max="4613" width="4.28515625" style="3" customWidth="1"/>
    <col min="4614" max="4625" width="3.7109375" style="3"/>
    <col min="4626" max="4627" width="2.7109375" style="3" customWidth="1"/>
    <col min="4628" max="4629" width="3.7109375" style="3"/>
    <col min="4630" max="4631" width="4.28515625" style="3" customWidth="1"/>
    <col min="4632" max="4634" width="3.7109375" style="3"/>
    <col min="4635" max="4635" width="4.7109375" style="3" customWidth="1"/>
    <col min="4636" max="4636" width="4.42578125" style="3" customWidth="1"/>
    <col min="4637" max="4637" width="3.7109375" style="3"/>
    <col min="4638" max="4639" width="4.28515625" style="3" customWidth="1"/>
    <col min="4640" max="4655" width="3.7109375" style="3"/>
    <col min="4656" max="4657" width="4.7109375" style="3" customWidth="1"/>
    <col min="4658" max="4664" width="3.7109375" style="3"/>
    <col min="4665" max="4665" width="4.85546875" style="3" customWidth="1"/>
    <col min="4666" max="4666" width="3.85546875" style="3" customWidth="1"/>
    <col min="4667" max="4667" width="6.140625" style="3" customWidth="1"/>
    <col min="4668" max="4691" width="3.7109375" style="3"/>
    <col min="4692" max="4694" width="4.7109375" style="3" customWidth="1"/>
    <col min="4695" max="4695" width="3.7109375" style="3"/>
    <col min="4696" max="4696" width="0" style="3" hidden="1" customWidth="1"/>
    <col min="4697" max="4868" width="3.7109375" style="3"/>
    <col min="4869" max="4869" width="4.28515625" style="3" customWidth="1"/>
    <col min="4870" max="4881" width="3.7109375" style="3"/>
    <col min="4882" max="4883" width="2.7109375" style="3" customWidth="1"/>
    <col min="4884" max="4885" width="3.7109375" style="3"/>
    <col min="4886" max="4887" width="4.28515625" style="3" customWidth="1"/>
    <col min="4888" max="4890" width="3.7109375" style="3"/>
    <col min="4891" max="4891" width="4.7109375" style="3" customWidth="1"/>
    <col min="4892" max="4892" width="4.42578125" style="3" customWidth="1"/>
    <col min="4893" max="4893" width="3.7109375" style="3"/>
    <col min="4894" max="4895" width="4.28515625" style="3" customWidth="1"/>
    <col min="4896" max="4911" width="3.7109375" style="3"/>
    <col min="4912" max="4913" width="4.7109375" style="3" customWidth="1"/>
    <col min="4914" max="4920" width="3.7109375" style="3"/>
    <col min="4921" max="4921" width="4.85546875" style="3" customWidth="1"/>
    <col min="4922" max="4922" width="3.85546875" style="3" customWidth="1"/>
    <col min="4923" max="4923" width="6.140625" style="3" customWidth="1"/>
    <col min="4924" max="4947" width="3.7109375" style="3"/>
    <col min="4948" max="4950" width="4.7109375" style="3" customWidth="1"/>
    <col min="4951" max="4951" width="3.7109375" style="3"/>
    <col min="4952" max="4952" width="0" style="3" hidden="1" customWidth="1"/>
    <col min="4953" max="5124" width="3.7109375" style="3"/>
    <col min="5125" max="5125" width="4.28515625" style="3" customWidth="1"/>
    <col min="5126" max="5137" width="3.7109375" style="3"/>
    <col min="5138" max="5139" width="2.7109375" style="3" customWidth="1"/>
    <col min="5140" max="5141" width="3.7109375" style="3"/>
    <col min="5142" max="5143" width="4.28515625" style="3" customWidth="1"/>
    <col min="5144" max="5146" width="3.7109375" style="3"/>
    <col min="5147" max="5147" width="4.7109375" style="3" customWidth="1"/>
    <col min="5148" max="5148" width="4.42578125" style="3" customWidth="1"/>
    <col min="5149" max="5149" width="3.7109375" style="3"/>
    <col min="5150" max="5151" width="4.28515625" style="3" customWidth="1"/>
    <col min="5152" max="5167" width="3.7109375" style="3"/>
    <col min="5168" max="5169" width="4.7109375" style="3" customWidth="1"/>
    <col min="5170" max="5176" width="3.7109375" style="3"/>
    <col min="5177" max="5177" width="4.85546875" style="3" customWidth="1"/>
    <col min="5178" max="5178" width="3.85546875" style="3" customWidth="1"/>
    <col min="5179" max="5179" width="6.140625" style="3" customWidth="1"/>
    <col min="5180" max="5203" width="3.7109375" style="3"/>
    <col min="5204" max="5206" width="4.7109375" style="3" customWidth="1"/>
    <col min="5207" max="5207" width="3.7109375" style="3"/>
    <col min="5208" max="5208" width="0" style="3" hidden="1" customWidth="1"/>
    <col min="5209" max="5380" width="3.7109375" style="3"/>
    <col min="5381" max="5381" width="4.28515625" style="3" customWidth="1"/>
    <col min="5382" max="5393" width="3.7109375" style="3"/>
    <col min="5394" max="5395" width="2.7109375" style="3" customWidth="1"/>
    <col min="5396" max="5397" width="3.7109375" style="3"/>
    <col min="5398" max="5399" width="4.28515625" style="3" customWidth="1"/>
    <col min="5400" max="5402" width="3.7109375" style="3"/>
    <col min="5403" max="5403" width="4.7109375" style="3" customWidth="1"/>
    <col min="5404" max="5404" width="4.42578125" style="3" customWidth="1"/>
    <col min="5405" max="5405" width="3.7109375" style="3"/>
    <col min="5406" max="5407" width="4.28515625" style="3" customWidth="1"/>
    <col min="5408" max="5423" width="3.7109375" style="3"/>
    <col min="5424" max="5425" width="4.7109375" style="3" customWidth="1"/>
    <col min="5426" max="5432" width="3.7109375" style="3"/>
    <col min="5433" max="5433" width="4.85546875" style="3" customWidth="1"/>
    <col min="5434" max="5434" width="3.85546875" style="3" customWidth="1"/>
    <col min="5435" max="5435" width="6.140625" style="3" customWidth="1"/>
    <col min="5436" max="5459" width="3.7109375" style="3"/>
    <col min="5460" max="5462" width="4.7109375" style="3" customWidth="1"/>
    <col min="5463" max="5463" width="3.7109375" style="3"/>
    <col min="5464" max="5464" width="0" style="3" hidden="1" customWidth="1"/>
    <col min="5465" max="5636" width="3.7109375" style="3"/>
    <col min="5637" max="5637" width="4.28515625" style="3" customWidth="1"/>
    <col min="5638" max="5649" width="3.7109375" style="3"/>
    <col min="5650" max="5651" width="2.7109375" style="3" customWidth="1"/>
    <col min="5652" max="5653" width="3.7109375" style="3"/>
    <col min="5654" max="5655" width="4.28515625" style="3" customWidth="1"/>
    <col min="5656" max="5658" width="3.7109375" style="3"/>
    <col min="5659" max="5659" width="4.7109375" style="3" customWidth="1"/>
    <col min="5660" max="5660" width="4.42578125" style="3" customWidth="1"/>
    <col min="5661" max="5661" width="3.7109375" style="3"/>
    <col min="5662" max="5663" width="4.28515625" style="3" customWidth="1"/>
    <col min="5664" max="5679" width="3.7109375" style="3"/>
    <col min="5680" max="5681" width="4.7109375" style="3" customWidth="1"/>
    <col min="5682" max="5688" width="3.7109375" style="3"/>
    <col min="5689" max="5689" width="4.85546875" style="3" customWidth="1"/>
    <col min="5690" max="5690" width="3.85546875" style="3" customWidth="1"/>
    <col min="5691" max="5691" width="6.140625" style="3" customWidth="1"/>
    <col min="5692" max="5715" width="3.7109375" style="3"/>
    <col min="5716" max="5718" width="4.7109375" style="3" customWidth="1"/>
    <col min="5719" max="5719" width="3.7109375" style="3"/>
    <col min="5720" max="5720" width="0" style="3" hidden="1" customWidth="1"/>
    <col min="5721" max="5892" width="3.7109375" style="3"/>
    <col min="5893" max="5893" width="4.28515625" style="3" customWidth="1"/>
    <col min="5894" max="5905" width="3.7109375" style="3"/>
    <col min="5906" max="5907" width="2.7109375" style="3" customWidth="1"/>
    <col min="5908" max="5909" width="3.7109375" style="3"/>
    <col min="5910" max="5911" width="4.28515625" style="3" customWidth="1"/>
    <col min="5912" max="5914" width="3.7109375" style="3"/>
    <col min="5915" max="5915" width="4.7109375" style="3" customWidth="1"/>
    <col min="5916" max="5916" width="4.42578125" style="3" customWidth="1"/>
    <col min="5917" max="5917" width="3.7109375" style="3"/>
    <col min="5918" max="5919" width="4.28515625" style="3" customWidth="1"/>
    <col min="5920" max="5935" width="3.7109375" style="3"/>
    <col min="5936" max="5937" width="4.7109375" style="3" customWidth="1"/>
    <col min="5938" max="5944" width="3.7109375" style="3"/>
    <col min="5945" max="5945" width="4.85546875" style="3" customWidth="1"/>
    <col min="5946" max="5946" width="3.85546875" style="3" customWidth="1"/>
    <col min="5947" max="5947" width="6.140625" style="3" customWidth="1"/>
    <col min="5948" max="5971" width="3.7109375" style="3"/>
    <col min="5972" max="5974" width="4.7109375" style="3" customWidth="1"/>
    <col min="5975" max="5975" width="3.7109375" style="3"/>
    <col min="5976" max="5976" width="0" style="3" hidden="1" customWidth="1"/>
    <col min="5977" max="6148" width="3.7109375" style="3"/>
    <col min="6149" max="6149" width="4.28515625" style="3" customWidth="1"/>
    <col min="6150" max="6161" width="3.7109375" style="3"/>
    <col min="6162" max="6163" width="2.7109375" style="3" customWidth="1"/>
    <col min="6164" max="6165" width="3.7109375" style="3"/>
    <col min="6166" max="6167" width="4.28515625" style="3" customWidth="1"/>
    <col min="6168" max="6170" width="3.7109375" style="3"/>
    <col min="6171" max="6171" width="4.7109375" style="3" customWidth="1"/>
    <col min="6172" max="6172" width="4.42578125" style="3" customWidth="1"/>
    <col min="6173" max="6173" width="3.7109375" style="3"/>
    <col min="6174" max="6175" width="4.28515625" style="3" customWidth="1"/>
    <col min="6176" max="6191" width="3.7109375" style="3"/>
    <col min="6192" max="6193" width="4.7109375" style="3" customWidth="1"/>
    <col min="6194" max="6200" width="3.7109375" style="3"/>
    <col min="6201" max="6201" width="4.85546875" style="3" customWidth="1"/>
    <col min="6202" max="6202" width="3.85546875" style="3" customWidth="1"/>
    <col min="6203" max="6203" width="6.140625" style="3" customWidth="1"/>
    <col min="6204" max="6227" width="3.7109375" style="3"/>
    <col min="6228" max="6230" width="4.7109375" style="3" customWidth="1"/>
    <col min="6231" max="6231" width="3.7109375" style="3"/>
    <col min="6232" max="6232" width="0" style="3" hidden="1" customWidth="1"/>
    <col min="6233" max="6404" width="3.7109375" style="3"/>
    <col min="6405" max="6405" width="4.28515625" style="3" customWidth="1"/>
    <col min="6406" max="6417" width="3.7109375" style="3"/>
    <col min="6418" max="6419" width="2.7109375" style="3" customWidth="1"/>
    <col min="6420" max="6421" width="3.7109375" style="3"/>
    <col min="6422" max="6423" width="4.28515625" style="3" customWidth="1"/>
    <col min="6424" max="6426" width="3.7109375" style="3"/>
    <col min="6427" max="6427" width="4.7109375" style="3" customWidth="1"/>
    <col min="6428" max="6428" width="4.42578125" style="3" customWidth="1"/>
    <col min="6429" max="6429" width="3.7109375" style="3"/>
    <col min="6430" max="6431" width="4.28515625" style="3" customWidth="1"/>
    <col min="6432" max="6447" width="3.7109375" style="3"/>
    <col min="6448" max="6449" width="4.7109375" style="3" customWidth="1"/>
    <col min="6450" max="6456" width="3.7109375" style="3"/>
    <col min="6457" max="6457" width="4.85546875" style="3" customWidth="1"/>
    <col min="6458" max="6458" width="3.85546875" style="3" customWidth="1"/>
    <col min="6459" max="6459" width="6.140625" style="3" customWidth="1"/>
    <col min="6460" max="6483" width="3.7109375" style="3"/>
    <col min="6484" max="6486" width="4.7109375" style="3" customWidth="1"/>
    <col min="6487" max="6487" width="3.7109375" style="3"/>
    <col min="6488" max="6488" width="0" style="3" hidden="1" customWidth="1"/>
    <col min="6489" max="6660" width="3.7109375" style="3"/>
    <col min="6661" max="6661" width="4.28515625" style="3" customWidth="1"/>
    <col min="6662" max="6673" width="3.7109375" style="3"/>
    <col min="6674" max="6675" width="2.7109375" style="3" customWidth="1"/>
    <col min="6676" max="6677" width="3.7109375" style="3"/>
    <col min="6678" max="6679" width="4.28515625" style="3" customWidth="1"/>
    <col min="6680" max="6682" width="3.7109375" style="3"/>
    <col min="6683" max="6683" width="4.7109375" style="3" customWidth="1"/>
    <col min="6684" max="6684" width="4.42578125" style="3" customWidth="1"/>
    <col min="6685" max="6685" width="3.7109375" style="3"/>
    <col min="6686" max="6687" width="4.28515625" style="3" customWidth="1"/>
    <col min="6688" max="6703" width="3.7109375" style="3"/>
    <col min="6704" max="6705" width="4.7109375" style="3" customWidth="1"/>
    <col min="6706" max="6712" width="3.7109375" style="3"/>
    <col min="6713" max="6713" width="4.85546875" style="3" customWidth="1"/>
    <col min="6714" max="6714" width="3.85546875" style="3" customWidth="1"/>
    <col min="6715" max="6715" width="6.140625" style="3" customWidth="1"/>
    <col min="6716" max="6739" width="3.7109375" style="3"/>
    <col min="6740" max="6742" width="4.7109375" style="3" customWidth="1"/>
    <col min="6743" max="6743" width="3.7109375" style="3"/>
    <col min="6744" max="6744" width="0" style="3" hidden="1" customWidth="1"/>
    <col min="6745" max="6916" width="3.7109375" style="3"/>
    <col min="6917" max="6917" width="4.28515625" style="3" customWidth="1"/>
    <col min="6918" max="6929" width="3.7109375" style="3"/>
    <col min="6930" max="6931" width="2.7109375" style="3" customWidth="1"/>
    <col min="6932" max="6933" width="3.7109375" style="3"/>
    <col min="6934" max="6935" width="4.28515625" style="3" customWidth="1"/>
    <col min="6936" max="6938" width="3.7109375" style="3"/>
    <col min="6939" max="6939" width="4.7109375" style="3" customWidth="1"/>
    <col min="6940" max="6940" width="4.42578125" style="3" customWidth="1"/>
    <col min="6941" max="6941" width="3.7109375" style="3"/>
    <col min="6942" max="6943" width="4.28515625" style="3" customWidth="1"/>
    <col min="6944" max="6959" width="3.7109375" style="3"/>
    <col min="6960" max="6961" width="4.7109375" style="3" customWidth="1"/>
    <col min="6962" max="6968" width="3.7109375" style="3"/>
    <col min="6969" max="6969" width="4.85546875" style="3" customWidth="1"/>
    <col min="6970" max="6970" width="3.85546875" style="3" customWidth="1"/>
    <col min="6971" max="6971" width="6.140625" style="3" customWidth="1"/>
    <col min="6972" max="6995" width="3.7109375" style="3"/>
    <col min="6996" max="6998" width="4.7109375" style="3" customWidth="1"/>
    <col min="6999" max="6999" width="3.7109375" style="3"/>
    <col min="7000" max="7000" width="0" style="3" hidden="1" customWidth="1"/>
    <col min="7001" max="7172" width="3.7109375" style="3"/>
    <col min="7173" max="7173" width="4.28515625" style="3" customWidth="1"/>
    <col min="7174" max="7185" width="3.7109375" style="3"/>
    <col min="7186" max="7187" width="2.7109375" style="3" customWidth="1"/>
    <col min="7188" max="7189" width="3.7109375" style="3"/>
    <col min="7190" max="7191" width="4.28515625" style="3" customWidth="1"/>
    <col min="7192" max="7194" width="3.7109375" style="3"/>
    <col min="7195" max="7195" width="4.7109375" style="3" customWidth="1"/>
    <col min="7196" max="7196" width="4.42578125" style="3" customWidth="1"/>
    <col min="7197" max="7197" width="3.7109375" style="3"/>
    <col min="7198" max="7199" width="4.28515625" style="3" customWidth="1"/>
    <col min="7200" max="7215" width="3.7109375" style="3"/>
    <col min="7216" max="7217" width="4.7109375" style="3" customWidth="1"/>
    <col min="7218" max="7224" width="3.7109375" style="3"/>
    <col min="7225" max="7225" width="4.85546875" style="3" customWidth="1"/>
    <col min="7226" max="7226" width="3.85546875" style="3" customWidth="1"/>
    <col min="7227" max="7227" width="6.140625" style="3" customWidth="1"/>
    <col min="7228" max="7251" width="3.7109375" style="3"/>
    <col min="7252" max="7254" width="4.7109375" style="3" customWidth="1"/>
    <col min="7255" max="7255" width="3.7109375" style="3"/>
    <col min="7256" max="7256" width="0" style="3" hidden="1" customWidth="1"/>
    <col min="7257" max="7428" width="3.7109375" style="3"/>
    <col min="7429" max="7429" width="4.28515625" style="3" customWidth="1"/>
    <col min="7430" max="7441" width="3.7109375" style="3"/>
    <col min="7442" max="7443" width="2.7109375" style="3" customWidth="1"/>
    <col min="7444" max="7445" width="3.7109375" style="3"/>
    <col min="7446" max="7447" width="4.28515625" style="3" customWidth="1"/>
    <col min="7448" max="7450" width="3.7109375" style="3"/>
    <col min="7451" max="7451" width="4.7109375" style="3" customWidth="1"/>
    <col min="7452" max="7452" width="4.42578125" style="3" customWidth="1"/>
    <col min="7453" max="7453" width="3.7109375" style="3"/>
    <col min="7454" max="7455" width="4.28515625" style="3" customWidth="1"/>
    <col min="7456" max="7471" width="3.7109375" style="3"/>
    <col min="7472" max="7473" width="4.7109375" style="3" customWidth="1"/>
    <col min="7474" max="7480" width="3.7109375" style="3"/>
    <col min="7481" max="7481" width="4.85546875" style="3" customWidth="1"/>
    <col min="7482" max="7482" width="3.85546875" style="3" customWidth="1"/>
    <col min="7483" max="7483" width="6.140625" style="3" customWidth="1"/>
    <col min="7484" max="7507" width="3.7109375" style="3"/>
    <col min="7508" max="7510" width="4.7109375" style="3" customWidth="1"/>
    <col min="7511" max="7511" width="3.7109375" style="3"/>
    <col min="7512" max="7512" width="0" style="3" hidden="1" customWidth="1"/>
    <col min="7513" max="7684" width="3.7109375" style="3"/>
    <col min="7685" max="7685" width="4.28515625" style="3" customWidth="1"/>
    <col min="7686" max="7697" width="3.7109375" style="3"/>
    <col min="7698" max="7699" width="2.7109375" style="3" customWidth="1"/>
    <col min="7700" max="7701" width="3.7109375" style="3"/>
    <col min="7702" max="7703" width="4.28515625" style="3" customWidth="1"/>
    <col min="7704" max="7706" width="3.7109375" style="3"/>
    <col min="7707" max="7707" width="4.7109375" style="3" customWidth="1"/>
    <col min="7708" max="7708" width="4.42578125" style="3" customWidth="1"/>
    <col min="7709" max="7709" width="3.7109375" style="3"/>
    <col min="7710" max="7711" width="4.28515625" style="3" customWidth="1"/>
    <col min="7712" max="7727" width="3.7109375" style="3"/>
    <col min="7728" max="7729" width="4.7109375" style="3" customWidth="1"/>
    <col min="7730" max="7736" width="3.7109375" style="3"/>
    <col min="7737" max="7737" width="4.85546875" style="3" customWidth="1"/>
    <col min="7738" max="7738" width="3.85546875" style="3" customWidth="1"/>
    <col min="7739" max="7739" width="6.140625" style="3" customWidth="1"/>
    <col min="7740" max="7763" width="3.7109375" style="3"/>
    <col min="7764" max="7766" width="4.7109375" style="3" customWidth="1"/>
    <col min="7767" max="7767" width="3.7109375" style="3"/>
    <col min="7768" max="7768" width="0" style="3" hidden="1" customWidth="1"/>
    <col min="7769" max="7940" width="3.7109375" style="3"/>
    <col min="7941" max="7941" width="4.28515625" style="3" customWidth="1"/>
    <col min="7942" max="7953" width="3.7109375" style="3"/>
    <col min="7954" max="7955" width="2.7109375" style="3" customWidth="1"/>
    <col min="7956" max="7957" width="3.7109375" style="3"/>
    <col min="7958" max="7959" width="4.28515625" style="3" customWidth="1"/>
    <col min="7960" max="7962" width="3.7109375" style="3"/>
    <col min="7963" max="7963" width="4.7109375" style="3" customWidth="1"/>
    <col min="7964" max="7964" width="4.42578125" style="3" customWidth="1"/>
    <col min="7965" max="7965" width="3.7109375" style="3"/>
    <col min="7966" max="7967" width="4.28515625" style="3" customWidth="1"/>
    <col min="7968" max="7983" width="3.7109375" style="3"/>
    <col min="7984" max="7985" width="4.7109375" style="3" customWidth="1"/>
    <col min="7986" max="7992" width="3.7109375" style="3"/>
    <col min="7993" max="7993" width="4.85546875" style="3" customWidth="1"/>
    <col min="7994" max="7994" width="3.85546875" style="3" customWidth="1"/>
    <col min="7995" max="7995" width="6.140625" style="3" customWidth="1"/>
    <col min="7996" max="8019" width="3.7109375" style="3"/>
    <col min="8020" max="8022" width="4.7109375" style="3" customWidth="1"/>
    <col min="8023" max="8023" width="3.7109375" style="3"/>
    <col min="8024" max="8024" width="0" style="3" hidden="1" customWidth="1"/>
    <col min="8025" max="8196" width="3.7109375" style="3"/>
    <col min="8197" max="8197" width="4.28515625" style="3" customWidth="1"/>
    <col min="8198" max="8209" width="3.7109375" style="3"/>
    <col min="8210" max="8211" width="2.7109375" style="3" customWidth="1"/>
    <col min="8212" max="8213" width="3.7109375" style="3"/>
    <col min="8214" max="8215" width="4.28515625" style="3" customWidth="1"/>
    <col min="8216" max="8218" width="3.7109375" style="3"/>
    <col min="8219" max="8219" width="4.7109375" style="3" customWidth="1"/>
    <col min="8220" max="8220" width="4.42578125" style="3" customWidth="1"/>
    <col min="8221" max="8221" width="3.7109375" style="3"/>
    <col min="8222" max="8223" width="4.28515625" style="3" customWidth="1"/>
    <col min="8224" max="8239" width="3.7109375" style="3"/>
    <col min="8240" max="8241" width="4.7109375" style="3" customWidth="1"/>
    <col min="8242" max="8248" width="3.7109375" style="3"/>
    <col min="8249" max="8249" width="4.85546875" style="3" customWidth="1"/>
    <col min="8250" max="8250" width="3.85546875" style="3" customWidth="1"/>
    <col min="8251" max="8251" width="6.140625" style="3" customWidth="1"/>
    <col min="8252" max="8275" width="3.7109375" style="3"/>
    <col min="8276" max="8278" width="4.7109375" style="3" customWidth="1"/>
    <col min="8279" max="8279" width="3.7109375" style="3"/>
    <col min="8280" max="8280" width="0" style="3" hidden="1" customWidth="1"/>
    <col min="8281" max="8452" width="3.7109375" style="3"/>
    <col min="8453" max="8453" width="4.28515625" style="3" customWidth="1"/>
    <col min="8454" max="8465" width="3.7109375" style="3"/>
    <col min="8466" max="8467" width="2.7109375" style="3" customWidth="1"/>
    <col min="8468" max="8469" width="3.7109375" style="3"/>
    <col min="8470" max="8471" width="4.28515625" style="3" customWidth="1"/>
    <col min="8472" max="8474" width="3.7109375" style="3"/>
    <col min="8475" max="8475" width="4.7109375" style="3" customWidth="1"/>
    <col min="8476" max="8476" width="4.42578125" style="3" customWidth="1"/>
    <col min="8477" max="8477" width="3.7109375" style="3"/>
    <col min="8478" max="8479" width="4.28515625" style="3" customWidth="1"/>
    <col min="8480" max="8495" width="3.7109375" style="3"/>
    <col min="8496" max="8497" width="4.7109375" style="3" customWidth="1"/>
    <col min="8498" max="8504" width="3.7109375" style="3"/>
    <col min="8505" max="8505" width="4.85546875" style="3" customWidth="1"/>
    <col min="8506" max="8506" width="3.85546875" style="3" customWidth="1"/>
    <col min="8507" max="8507" width="6.140625" style="3" customWidth="1"/>
    <col min="8508" max="8531" width="3.7109375" style="3"/>
    <col min="8532" max="8534" width="4.7109375" style="3" customWidth="1"/>
    <col min="8535" max="8535" width="3.7109375" style="3"/>
    <col min="8536" max="8536" width="0" style="3" hidden="1" customWidth="1"/>
    <col min="8537" max="8708" width="3.7109375" style="3"/>
    <col min="8709" max="8709" width="4.28515625" style="3" customWidth="1"/>
    <col min="8710" max="8721" width="3.7109375" style="3"/>
    <col min="8722" max="8723" width="2.7109375" style="3" customWidth="1"/>
    <col min="8724" max="8725" width="3.7109375" style="3"/>
    <col min="8726" max="8727" width="4.28515625" style="3" customWidth="1"/>
    <col min="8728" max="8730" width="3.7109375" style="3"/>
    <col min="8731" max="8731" width="4.7109375" style="3" customWidth="1"/>
    <col min="8732" max="8732" width="4.42578125" style="3" customWidth="1"/>
    <col min="8733" max="8733" width="3.7109375" style="3"/>
    <col min="8734" max="8735" width="4.28515625" style="3" customWidth="1"/>
    <col min="8736" max="8751" width="3.7109375" style="3"/>
    <col min="8752" max="8753" width="4.7109375" style="3" customWidth="1"/>
    <col min="8754" max="8760" width="3.7109375" style="3"/>
    <col min="8761" max="8761" width="4.85546875" style="3" customWidth="1"/>
    <col min="8762" max="8762" width="3.85546875" style="3" customWidth="1"/>
    <col min="8763" max="8763" width="6.140625" style="3" customWidth="1"/>
    <col min="8764" max="8787" width="3.7109375" style="3"/>
    <col min="8788" max="8790" width="4.7109375" style="3" customWidth="1"/>
    <col min="8791" max="8791" width="3.7109375" style="3"/>
    <col min="8792" max="8792" width="0" style="3" hidden="1" customWidth="1"/>
    <col min="8793" max="8964" width="3.7109375" style="3"/>
    <col min="8965" max="8965" width="4.28515625" style="3" customWidth="1"/>
    <col min="8966" max="8977" width="3.7109375" style="3"/>
    <col min="8978" max="8979" width="2.7109375" style="3" customWidth="1"/>
    <col min="8980" max="8981" width="3.7109375" style="3"/>
    <col min="8982" max="8983" width="4.28515625" style="3" customWidth="1"/>
    <col min="8984" max="8986" width="3.7109375" style="3"/>
    <col min="8987" max="8987" width="4.7109375" style="3" customWidth="1"/>
    <col min="8988" max="8988" width="4.42578125" style="3" customWidth="1"/>
    <col min="8989" max="8989" width="3.7109375" style="3"/>
    <col min="8990" max="8991" width="4.28515625" style="3" customWidth="1"/>
    <col min="8992" max="9007" width="3.7109375" style="3"/>
    <col min="9008" max="9009" width="4.7109375" style="3" customWidth="1"/>
    <col min="9010" max="9016" width="3.7109375" style="3"/>
    <col min="9017" max="9017" width="4.85546875" style="3" customWidth="1"/>
    <col min="9018" max="9018" width="3.85546875" style="3" customWidth="1"/>
    <col min="9019" max="9019" width="6.140625" style="3" customWidth="1"/>
    <col min="9020" max="9043" width="3.7109375" style="3"/>
    <col min="9044" max="9046" width="4.7109375" style="3" customWidth="1"/>
    <col min="9047" max="9047" width="3.7109375" style="3"/>
    <col min="9048" max="9048" width="0" style="3" hidden="1" customWidth="1"/>
    <col min="9049" max="9220" width="3.7109375" style="3"/>
    <col min="9221" max="9221" width="4.28515625" style="3" customWidth="1"/>
    <col min="9222" max="9233" width="3.7109375" style="3"/>
    <col min="9234" max="9235" width="2.7109375" style="3" customWidth="1"/>
    <col min="9236" max="9237" width="3.7109375" style="3"/>
    <col min="9238" max="9239" width="4.28515625" style="3" customWidth="1"/>
    <col min="9240" max="9242" width="3.7109375" style="3"/>
    <col min="9243" max="9243" width="4.7109375" style="3" customWidth="1"/>
    <col min="9244" max="9244" width="4.42578125" style="3" customWidth="1"/>
    <col min="9245" max="9245" width="3.7109375" style="3"/>
    <col min="9246" max="9247" width="4.28515625" style="3" customWidth="1"/>
    <col min="9248" max="9263" width="3.7109375" style="3"/>
    <col min="9264" max="9265" width="4.7109375" style="3" customWidth="1"/>
    <col min="9266" max="9272" width="3.7109375" style="3"/>
    <col min="9273" max="9273" width="4.85546875" style="3" customWidth="1"/>
    <col min="9274" max="9274" width="3.85546875" style="3" customWidth="1"/>
    <col min="9275" max="9275" width="6.140625" style="3" customWidth="1"/>
    <col min="9276" max="9299" width="3.7109375" style="3"/>
    <col min="9300" max="9302" width="4.7109375" style="3" customWidth="1"/>
    <col min="9303" max="9303" width="3.7109375" style="3"/>
    <col min="9304" max="9304" width="0" style="3" hidden="1" customWidth="1"/>
    <col min="9305" max="9476" width="3.7109375" style="3"/>
    <col min="9477" max="9477" width="4.28515625" style="3" customWidth="1"/>
    <col min="9478" max="9489" width="3.7109375" style="3"/>
    <col min="9490" max="9491" width="2.7109375" style="3" customWidth="1"/>
    <col min="9492" max="9493" width="3.7109375" style="3"/>
    <col min="9494" max="9495" width="4.28515625" style="3" customWidth="1"/>
    <col min="9496" max="9498" width="3.7109375" style="3"/>
    <col min="9499" max="9499" width="4.7109375" style="3" customWidth="1"/>
    <col min="9500" max="9500" width="4.42578125" style="3" customWidth="1"/>
    <col min="9501" max="9501" width="3.7109375" style="3"/>
    <col min="9502" max="9503" width="4.28515625" style="3" customWidth="1"/>
    <col min="9504" max="9519" width="3.7109375" style="3"/>
    <col min="9520" max="9521" width="4.7109375" style="3" customWidth="1"/>
    <col min="9522" max="9528" width="3.7109375" style="3"/>
    <col min="9529" max="9529" width="4.85546875" style="3" customWidth="1"/>
    <col min="9530" max="9530" width="3.85546875" style="3" customWidth="1"/>
    <col min="9531" max="9531" width="6.140625" style="3" customWidth="1"/>
    <col min="9532" max="9555" width="3.7109375" style="3"/>
    <col min="9556" max="9558" width="4.7109375" style="3" customWidth="1"/>
    <col min="9559" max="9559" width="3.7109375" style="3"/>
    <col min="9560" max="9560" width="0" style="3" hidden="1" customWidth="1"/>
    <col min="9561" max="9732" width="3.7109375" style="3"/>
    <col min="9733" max="9733" width="4.28515625" style="3" customWidth="1"/>
    <col min="9734" max="9745" width="3.7109375" style="3"/>
    <col min="9746" max="9747" width="2.7109375" style="3" customWidth="1"/>
    <col min="9748" max="9749" width="3.7109375" style="3"/>
    <col min="9750" max="9751" width="4.28515625" style="3" customWidth="1"/>
    <col min="9752" max="9754" width="3.7109375" style="3"/>
    <col min="9755" max="9755" width="4.7109375" style="3" customWidth="1"/>
    <col min="9756" max="9756" width="4.42578125" style="3" customWidth="1"/>
    <col min="9757" max="9757" width="3.7109375" style="3"/>
    <col min="9758" max="9759" width="4.28515625" style="3" customWidth="1"/>
    <col min="9760" max="9775" width="3.7109375" style="3"/>
    <col min="9776" max="9777" width="4.7109375" style="3" customWidth="1"/>
    <col min="9778" max="9784" width="3.7109375" style="3"/>
    <col min="9785" max="9785" width="4.85546875" style="3" customWidth="1"/>
    <col min="9786" max="9786" width="3.85546875" style="3" customWidth="1"/>
    <col min="9787" max="9787" width="6.140625" style="3" customWidth="1"/>
    <col min="9788" max="9811" width="3.7109375" style="3"/>
    <col min="9812" max="9814" width="4.7109375" style="3" customWidth="1"/>
    <col min="9815" max="9815" width="3.7109375" style="3"/>
    <col min="9816" max="9816" width="0" style="3" hidden="1" customWidth="1"/>
    <col min="9817" max="9988" width="3.7109375" style="3"/>
    <col min="9989" max="9989" width="4.28515625" style="3" customWidth="1"/>
    <col min="9990" max="10001" width="3.7109375" style="3"/>
    <col min="10002" max="10003" width="2.7109375" style="3" customWidth="1"/>
    <col min="10004" max="10005" width="3.7109375" style="3"/>
    <col min="10006" max="10007" width="4.28515625" style="3" customWidth="1"/>
    <col min="10008" max="10010" width="3.7109375" style="3"/>
    <col min="10011" max="10011" width="4.7109375" style="3" customWidth="1"/>
    <col min="10012" max="10012" width="4.42578125" style="3" customWidth="1"/>
    <col min="10013" max="10013" width="3.7109375" style="3"/>
    <col min="10014" max="10015" width="4.28515625" style="3" customWidth="1"/>
    <col min="10016" max="10031" width="3.7109375" style="3"/>
    <col min="10032" max="10033" width="4.7109375" style="3" customWidth="1"/>
    <col min="10034" max="10040" width="3.7109375" style="3"/>
    <col min="10041" max="10041" width="4.85546875" style="3" customWidth="1"/>
    <col min="10042" max="10042" width="3.85546875" style="3" customWidth="1"/>
    <col min="10043" max="10043" width="6.140625" style="3" customWidth="1"/>
    <col min="10044" max="10067" width="3.7109375" style="3"/>
    <col min="10068" max="10070" width="4.7109375" style="3" customWidth="1"/>
    <col min="10071" max="10071" width="3.7109375" style="3"/>
    <col min="10072" max="10072" width="0" style="3" hidden="1" customWidth="1"/>
    <col min="10073" max="10244" width="3.7109375" style="3"/>
    <col min="10245" max="10245" width="4.28515625" style="3" customWidth="1"/>
    <col min="10246" max="10257" width="3.7109375" style="3"/>
    <col min="10258" max="10259" width="2.7109375" style="3" customWidth="1"/>
    <col min="10260" max="10261" width="3.7109375" style="3"/>
    <col min="10262" max="10263" width="4.28515625" style="3" customWidth="1"/>
    <col min="10264" max="10266" width="3.7109375" style="3"/>
    <col min="10267" max="10267" width="4.7109375" style="3" customWidth="1"/>
    <col min="10268" max="10268" width="4.42578125" style="3" customWidth="1"/>
    <col min="10269" max="10269" width="3.7109375" style="3"/>
    <col min="10270" max="10271" width="4.28515625" style="3" customWidth="1"/>
    <col min="10272" max="10287" width="3.7109375" style="3"/>
    <col min="10288" max="10289" width="4.7109375" style="3" customWidth="1"/>
    <col min="10290" max="10296" width="3.7109375" style="3"/>
    <col min="10297" max="10297" width="4.85546875" style="3" customWidth="1"/>
    <col min="10298" max="10298" width="3.85546875" style="3" customWidth="1"/>
    <col min="10299" max="10299" width="6.140625" style="3" customWidth="1"/>
    <col min="10300" max="10323" width="3.7109375" style="3"/>
    <col min="10324" max="10326" width="4.7109375" style="3" customWidth="1"/>
    <col min="10327" max="10327" width="3.7109375" style="3"/>
    <col min="10328" max="10328" width="0" style="3" hidden="1" customWidth="1"/>
    <col min="10329" max="10500" width="3.7109375" style="3"/>
    <col min="10501" max="10501" width="4.28515625" style="3" customWidth="1"/>
    <col min="10502" max="10513" width="3.7109375" style="3"/>
    <col min="10514" max="10515" width="2.7109375" style="3" customWidth="1"/>
    <col min="10516" max="10517" width="3.7109375" style="3"/>
    <col min="10518" max="10519" width="4.28515625" style="3" customWidth="1"/>
    <col min="10520" max="10522" width="3.7109375" style="3"/>
    <col min="10523" max="10523" width="4.7109375" style="3" customWidth="1"/>
    <col min="10524" max="10524" width="4.42578125" style="3" customWidth="1"/>
    <col min="10525" max="10525" width="3.7109375" style="3"/>
    <col min="10526" max="10527" width="4.28515625" style="3" customWidth="1"/>
    <col min="10528" max="10543" width="3.7109375" style="3"/>
    <col min="10544" max="10545" width="4.7109375" style="3" customWidth="1"/>
    <col min="10546" max="10552" width="3.7109375" style="3"/>
    <col min="10553" max="10553" width="4.85546875" style="3" customWidth="1"/>
    <col min="10554" max="10554" width="3.85546875" style="3" customWidth="1"/>
    <col min="10555" max="10555" width="6.140625" style="3" customWidth="1"/>
    <col min="10556" max="10579" width="3.7109375" style="3"/>
    <col min="10580" max="10582" width="4.7109375" style="3" customWidth="1"/>
    <col min="10583" max="10583" width="3.7109375" style="3"/>
    <col min="10584" max="10584" width="0" style="3" hidden="1" customWidth="1"/>
    <col min="10585" max="10756" width="3.7109375" style="3"/>
    <col min="10757" max="10757" width="4.28515625" style="3" customWidth="1"/>
    <col min="10758" max="10769" width="3.7109375" style="3"/>
    <col min="10770" max="10771" width="2.7109375" style="3" customWidth="1"/>
    <col min="10772" max="10773" width="3.7109375" style="3"/>
    <col min="10774" max="10775" width="4.28515625" style="3" customWidth="1"/>
    <col min="10776" max="10778" width="3.7109375" style="3"/>
    <col min="10779" max="10779" width="4.7109375" style="3" customWidth="1"/>
    <col min="10780" max="10780" width="4.42578125" style="3" customWidth="1"/>
    <col min="10781" max="10781" width="3.7109375" style="3"/>
    <col min="10782" max="10783" width="4.28515625" style="3" customWidth="1"/>
    <col min="10784" max="10799" width="3.7109375" style="3"/>
    <col min="10800" max="10801" width="4.7109375" style="3" customWidth="1"/>
    <col min="10802" max="10808" width="3.7109375" style="3"/>
    <col min="10809" max="10809" width="4.85546875" style="3" customWidth="1"/>
    <col min="10810" max="10810" width="3.85546875" style="3" customWidth="1"/>
    <col min="10811" max="10811" width="6.140625" style="3" customWidth="1"/>
    <col min="10812" max="10835" width="3.7109375" style="3"/>
    <col min="10836" max="10838" width="4.7109375" style="3" customWidth="1"/>
    <col min="10839" max="10839" width="3.7109375" style="3"/>
    <col min="10840" max="10840" width="0" style="3" hidden="1" customWidth="1"/>
    <col min="10841" max="11012" width="3.7109375" style="3"/>
    <col min="11013" max="11013" width="4.28515625" style="3" customWidth="1"/>
    <col min="11014" max="11025" width="3.7109375" style="3"/>
    <col min="11026" max="11027" width="2.7109375" style="3" customWidth="1"/>
    <col min="11028" max="11029" width="3.7109375" style="3"/>
    <col min="11030" max="11031" width="4.28515625" style="3" customWidth="1"/>
    <col min="11032" max="11034" width="3.7109375" style="3"/>
    <col min="11035" max="11035" width="4.7109375" style="3" customWidth="1"/>
    <col min="11036" max="11036" width="4.42578125" style="3" customWidth="1"/>
    <col min="11037" max="11037" width="3.7109375" style="3"/>
    <col min="11038" max="11039" width="4.28515625" style="3" customWidth="1"/>
    <col min="11040" max="11055" width="3.7109375" style="3"/>
    <col min="11056" max="11057" width="4.7109375" style="3" customWidth="1"/>
    <col min="11058" max="11064" width="3.7109375" style="3"/>
    <col min="11065" max="11065" width="4.85546875" style="3" customWidth="1"/>
    <col min="11066" max="11066" width="3.85546875" style="3" customWidth="1"/>
    <col min="11067" max="11067" width="6.140625" style="3" customWidth="1"/>
    <col min="11068" max="11091" width="3.7109375" style="3"/>
    <col min="11092" max="11094" width="4.7109375" style="3" customWidth="1"/>
    <col min="11095" max="11095" width="3.7109375" style="3"/>
    <col min="11096" max="11096" width="0" style="3" hidden="1" customWidth="1"/>
    <col min="11097" max="11268" width="3.7109375" style="3"/>
    <col min="11269" max="11269" width="4.28515625" style="3" customWidth="1"/>
    <col min="11270" max="11281" width="3.7109375" style="3"/>
    <col min="11282" max="11283" width="2.7109375" style="3" customWidth="1"/>
    <col min="11284" max="11285" width="3.7109375" style="3"/>
    <col min="11286" max="11287" width="4.28515625" style="3" customWidth="1"/>
    <col min="11288" max="11290" width="3.7109375" style="3"/>
    <col min="11291" max="11291" width="4.7109375" style="3" customWidth="1"/>
    <col min="11292" max="11292" width="4.42578125" style="3" customWidth="1"/>
    <col min="11293" max="11293" width="3.7109375" style="3"/>
    <col min="11294" max="11295" width="4.28515625" style="3" customWidth="1"/>
    <col min="11296" max="11311" width="3.7109375" style="3"/>
    <col min="11312" max="11313" width="4.7109375" style="3" customWidth="1"/>
    <col min="11314" max="11320" width="3.7109375" style="3"/>
    <col min="11321" max="11321" width="4.85546875" style="3" customWidth="1"/>
    <col min="11322" max="11322" width="3.85546875" style="3" customWidth="1"/>
    <col min="11323" max="11323" width="6.140625" style="3" customWidth="1"/>
    <col min="11324" max="11347" width="3.7109375" style="3"/>
    <col min="11348" max="11350" width="4.7109375" style="3" customWidth="1"/>
    <col min="11351" max="11351" width="3.7109375" style="3"/>
    <col min="11352" max="11352" width="0" style="3" hidden="1" customWidth="1"/>
    <col min="11353" max="11524" width="3.7109375" style="3"/>
    <col min="11525" max="11525" width="4.28515625" style="3" customWidth="1"/>
    <col min="11526" max="11537" width="3.7109375" style="3"/>
    <col min="11538" max="11539" width="2.7109375" style="3" customWidth="1"/>
    <col min="11540" max="11541" width="3.7109375" style="3"/>
    <col min="11542" max="11543" width="4.28515625" style="3" customWidth="1"/>
    <col min="11544" max="11546" width="3.7109375" style="3"/>
    <col min="11547" max="11547" width="4.7109375" style="3" customWidth="1"/>
    <col min="11548" max="11548" width="4.42578125" style="3" customWidth="1"/>
    <col min="11549" max="11549" width="3.7109375" style="3"/>
    <col min="11550" max="11551" width="4.28515625" style="3" customWidth="1"/>
    <col min="11552" max="11567" width="3.7109375" style="3"/>
    <col min="11568" max="11569" width="4.7109375" style="3" customWidth="1"/>
    <col min="11570" max="11576" width="3.7109375" style="3"/>
    <col min="11577" max="11577" width="4.85546875" style="3" customWidth="1"/>
    <col min="11578" max="11578" width="3.85546875" style="3" customWidth="1"/>
    <col min="11579" max="11579" width="6.140625" style="3" customWidth="1"/>
    <col min="11580" max="11603" width="3.7109375" style="3"/>
    <col min="11604" max="11606" width="4.7109375" style="3" customWidth="1"/>
    <col min="11607" max="11607" width="3.7109375" style="3"/>
    <col min="11608" max="11608" width="0" style="3" hidden="1" customWidth="1"/>
    <col min="11609" max="11780" width="3.7109375" style="3"/>
    <col min="11781" max="11781" width="4.28515625" style="3" customWidth="1"/>
    <col min="11782" max="11793" width="3.7109375" style="3"/>
    <col min="11794" max="11795" width="2.7109375" style="3" customWidth="1"/>
    <col min="11796" max="11797" width="3.7109375" style="3"/>
    <col min="11798" max="11799" width="4.28515625" style="3" customWidth="1"/>
    <col min="11800" max="11802" width="3.7109375" style="3"/>
    <col min="11803" max="11803" width="4.7109375" style="3" customWidth="1"/>
    <col min="11804" max="11804" width="4.42578125" style="3" customWidth="1"/>
    <col min="11805" max="11805" width="3.7109375" style="3"/>
    <col min="11806" max="11807" width="4.28515625" style="3" customWidth="1"/>
    <col min="11808" max="11823" width="3.7109375" style="3"/>
    <col min="11824" max="11825" width="4.7109375" style="3" customWidth="1"/>
    <col min="11826" max="11832" width="3.7109375" style="3"/>
    <col min="11833" max="11833" width="4.85546875" style="3" customWidth="1"/>
    <col min="11834" max="11834" width="3.85546875" style="3" customWidth="1"/>
    <col min="11835" max="11835" width="6.140625" style="3" customWidth="1"/>
    <col min="11836" max="11859" width="3.7109375" style="3"/>
    <col min="11860" max="11862" width="4.7109375" style="3" customWidth="1"/>
    <col min="11863" max="11863" width="3.7109375" style="3"/>
    <col min="11864" max="11864" width="0" style="3" hidden="1" customWidth="1"/>
    <col min="11865" max="12036" width="3.7109375" style="3"/>
    <col min="12037" max="12037" width="4.28515625" style="3" customWidth="1"/>
    <col min="12038" max="12049" width="3.7109375" style="3"/>
    <col min="12050" max="12051" width="2.7109375" style="3" customWidth="1"/>
    <col min="12052" max="12053" width="3.7109375" style="3"/>
    <col min="12054" max="12055" width="4.28515625" style="3" customWidth="1"/>
    <col min="12056" max="12058" width="3.7109375" style="3"/>
    <col min="12059" max="12059" width="4.7109375" style="3" customWidth="1"/>
    <col min="12060" max="12060" width="4.42578125" style="3" customWidth="1"/>
    <col min="12061" max="12061" width="3.7109375" style="3"/>
    <col min="12062" max="12063" width="4.28515625" style="3" customWidth="1"/>
    <col min="12064" max="12079" width="3.7109375" style="3"/>
    <col min="12080" max="12081" width="4.7109375" style="3" customWidth="1"/>
    <col min="12082" max="12088" width="3.7109375" style="3"/>
    <col min="12089" max="12089" width="4.85546875" style="3" customWidth="1"/>
    <col min="12090" max="12090" width="3.85546875" style="3" customWidth="1"/>
    <col min="12091" max="12091" width="6.140625" style="3" customWidth="1"/>
    <col min="12092" max="12115" width="3.7109375" style="3"/>
    <col min="12116" max="12118" width="4.7109375" style="3" customWidth="1"/>
    <col min="12119" max="12119" width="3.7109375" style="3"/>
    <col min="12120" max="12120" width="0" style="3" hidden="1" customWidth="1"/>
    <col min="12121" max="12292" width="3.7109375" style="3"/>
    <col min="12293" max="12293" width="4.28515625" style="3" customWidth="1"/>
    <col min="12294" max="12305" width="3.7109375" style="3"/>
    <col min="12306" max="12307" width="2.7109375" style="3" customWidth="1"/>
    <col min="12308" max="12309" width="3.7109375" style="3"/>
    <col min="12310" max="12311" width="4.28515625" style="3" customWidth="1"/>
    <col min="12312" max="12314" width="3.7109375" style="3"/>
    <col min="12315" max="12315" width="4.7109375" style="3" customWidth="1"/>
    <col min="12316" max="12316" width="4.42578125" style="3" customWidth="1"/>
    <col min="12317" max="12317" width="3.7109375" style="3"/>
    <col min="12318" max="12319" width="4.28515625" style="3" customWidth="1"/>
    <col min="12320" max="12335" width="3.7109375" style="3"/>
    <col min="12336" max="12337" width="4.7109375" style="3" customWidth="1"/>
    <col min="12338" max="12344" width="3.7109375" style="3"/>
    <col min="12345" max="12345" width="4.85546875" style="3" customWidth="1"/>
    <col min="12346" max="12346" width="3.85546875" style="3" customWidth="1"/>
    <col min="12347" max="12347" width="6.140625" style="3" customWidth="1"/>
    <col min="12348" max="12371" width="3.7109375" style="3"/>
    <col min="12372" max="12374" width="4.7109375" style="3" customWidth="1"/>
    <col min="12375" max="12375" width="3.7109375" style="3"/>
    <col min="12376" max="12376" width="0" style="3" hidden="1" customWidth="1"/>
    <col min="12377" max="12548" width="3.7109375" style="3"/>
    <col min="12549" max="12549" width="4.28515625" style="3" customWidth="1"/>
    <col min="12550" max="12561" width="3.7109375" style="3"/>
    <col min="12562" max="12563" width="2.7109375" style="3" customWidth="1"/>
    <col min="12564" max="12565" width="3.7109375" style="3"/>
    <col min="12566" max="12567" width="4.28515625" style="3" customWidth="1"/>
    <col min="12568" max="12570" width="3.7109375" style="3"/>
    <col min="12571" max="12571" width="4.7109375" style="3" customWidth="1"/>
    <col min="12572" max="12572" width="4.42578125" style="3" customWidth="1"/>
    <col min="12573" max="12573" width="3.7109375" style="3"/>
    <col min="12574" max="12575" width="4.28515625" style="3" customWidth="1"/>
    <col min="12576" max="12591" width="3.7109375" style="3"/>
    <col min="12592" max="12593" width="4.7109375" style="3" customWidth="1"/>
    <col min="12594" max="12600" width="3.7109375" style="3"/>
    <col min="12601" max="12601" width="4.85546875" style="3" customWidth="1"/>
    <col min="12602" max="12602" width="3.85546875" style="3" customWidth="1"/>
    <col min="12603" max="12603" width="6.140625" style="3" customWidth="1"/>
    <col min="12604" max="12627" width="3.7109375" style="3"/>
    <col min="12628" max="12630" width="4.7109375" style="3" customWidth="1"/>
    <col min="12631" max="12631" width="3.7109375" style="3"/>
    <col min="12632" max="12632" width="0" style="3" hidden="1" customWidth="1"/>
    <col min="12633" max="12804" width="3.7109375" style="3"/>
    <col min="12805" max="12805" width="4.28515625" style="3" customWidth="1"/>
    <col min="12806" max="12817" width="3.7109375" style="3"/>
    <col min="12818" max="12819" width="2.7109375" style="3" customWidth="1"/>
    <col min="12820" max="12821" width="3.7109375" style="3"/>
    <col min="12822" max="12823" width="4.28515625" style="3" customWidth="1"/>
    <col min="12824" max="12826" width="3.7109375" style="3"/>
    <col min="12827" max="12827" width="4.7109375" style="3" customWidth="1"/>
    <col min="12828" max="12828" width="4.42578125" style="3" customWidth="1"/>
    <col min="12829" max="12829" width="3.7109375" style="3"/>
    <col min="12830" max="12831" width="4.28515625" style="3" customWidth="1"/>
    <col min="12832" max="12847" width="3.7109375" style="3"/>
    <col min="12848" max="12849" width="4.7109375" style="3" customWidth="1"/>
    <col min="12850" max="12856" width="3.7109375" style="3"/>
    <col min="12857" max="12857" width="4.85546875" style="3" customWidth="1"/>
    <col min="12858" max="12858" width="3.85546875" style="3" customWidth="1"/>
    <col min="12859" max="12859" width="6.140625" style="3" customWidth="1"/>
    <col min="12860" max="12883" width="3.7109375" style="3"/>
    <col min="12884" max="12886" width="4.7109375" style="3" customWidth="1"/>
    <col min="12887" max="12887" width="3.7109375" style="3"/>
    <col min="12888" max="12888" width="0" style="3" hidden="1" customWidth="1"/>
    <col min="12889" max="13060" width="3.7109375" style="3"/>
    <col min="13061" max="13061" width="4.28515625" style="3" customWidth="1"/>
    <col min="13062" max="13073" width="3.7109375" style="3"/>
    <col min="13074" max="13075" width="2.7109375" style="3" customWidth="1"/>
    <col min="13076" max="13077" width="3.7109375" style="3"/>
    <col min="13078" max="13079" width="4.28515625" style="3" customWidth="1"/>
    <col min="13080" max="13082" width="3.7109375" style="3"/>
    <col min="13083" max="13083" width="4.7109375" style="3" customWidth="1"/>
    <col min="13084" max="13084" width="4.42578125" style="3" customWidth="1"/>
    <col min="13085" max="13085" width="3.7109375" style="3"/>
    <col min="13086" max="13087" width="4.28515625" style="3" customWidth="1"/>
    <col min="13088" max="13103" width="3.7109375" style="3"/>
    <col min="13104" max="13105" width="4.7109375" style="3" customWidth="1"/>
    <col min="13106" max="13112" width="3.7109375" style="3"/>
    <col min="13113" max="13113" width="4.85546875" style="3" customWidth="1"/>
    <col min="13114" max="13114" width="3.85546875" style="3" customWidth="1"/>
    <col min="13115" max="13115" width="6.140625" style="3" customWidth="1"/>
    <col min="13116" max="13139" width="3.7109375" style="3"/>
    <col min="13140" max="13142" width="4.7109375" style="3" customWidth="1"/>
    <col min="13143" max="13143" width="3.7109375" style="3"/>
    <col min="13144" max="13144" width="0" style="3" hidden="1" customWidth="1"/>
    <col min="13145" max="13316" width="3.7109375" style="3"/>
    <col min="13317" max="13317" width="4.28515625" style="3" customWidth="1"/>
    <col min="13318" max="13329" width="3.7109375" style="3"/>
    <col min="13330" max="13331" width="2.7109375" style="3" customWidth="1"/>
    <col min="13332" max="13333" width="3.7109375" style="3"/>
    <col min="13334" max="13335" width="4.28515625" style="3" customWidth="1"/>
    <col min="13336" max="13338" width="3.7109375" style="3"/>
    <col min="13339" max="13339" width="4.7109375" style="3" customWidth="1"/>
    <col min="13340" max="13340" width="4.42578125" style="3" customWidth="1"/>
    <col min="13341" max="13341" width="3.7109375" style="3"/>
    <col min="13342" max="13343" width="4.28515625" style="3" customWidth="1"/>
    <col min="13344" max="13359" width="3.7109375" style="3"/>
    <col min="13360" max="13361" width="4.7109375" style="3" customWidth="1"/>
    <col min="13362" max="13368" width="3.7109375" style="3"/>
    <col min="13369" max="13369" width="4.85546875" style="3" customWidth="1"/>
    <col min="13370" max="13370" width="3.85546875" style="3" customWidth="1"/>
    <col min="13371" max="13371" width="6.140625" style="3" customWidth="1"/>
    <col min="13372" max="13395" width="3.7109375" style="3"/>
    <col min="13396" max="13398" width="4.7109375" style="3" customWidth="1"/>
    <col min="13399" max="13399" width="3.7109375" style="3"/>
    <col min="13400" max="13400" width="0" style="3" hidden="1" customWidth="1"/>
    <col min="13401" max="13572" width="3.7109375" style="3"/>
    <col min="13573" max="13573" width="4.28515625" style="3" customWidth="1"/>
    <col min="13574" max="13585" width="3.7109375" style="3"/>
    <col min="13586" max="13587" width="2.7109375" style="3" customWidth="1"/>
    <col min="13588" max="13589" width="3.7109375" style="3"/>
    <col min="13590" max="13591" width="4.28515625" style="3" customWidth="1"/>
    <col min="13592" max="13594" width="3.7109375" style="3"/>
    <col min="13595" max="13595" width="4.7109375" style="3" customWidth="1"/>
    <col min="13596" max="13596" width="4.42578125" style="3" customWidth="1"/>
    <col min="13597" max="13597" width="3.7109375" style="3"/>
    <col min="13598" max="13599" width="4.28515625" style="3" customWidth="1"/>
    <col min="13600" max="13615" width="3.7109375" style="3"/>
    <col min="13616" max="13617" width="4.7109375" style="3" customWidth="1"/>
    <col min="13618" max="13624" width="3.7109375" style="3"/>
    <col min="13625" max="13625" width="4.85546875" style="3" customWidth="1"/>
    <col min="13626" max="13626" width="3.85546875" style="3" customWidth="1"/>
    <col min="13627" max="13627" width="6.140625" style="3" customWidth="1"/>
    <col min="13628" max="13651" width="3.7109375" style="3"/>
    <col min="13652" max="13654" width="4.7109375" style="3" customWidth="1"/>
    <col min="13655" max="13655" width="3.7109375" style="3"/>
    <col min="13656" max="13656" width="0" style="3" hidden="1" customWidth="1"/>
    <col min="13657" max="13828" width="3.7109375" style="3"/>
    <col min="13829" max="13829" width="4.28515625" style="3" customWidth="1"/>
    <col min="13830" max="13841" width="3.7109375" style="3"/>
    <col min="13842" max="13843" width="2.7109375" style="3" customWidth="1"/>
    <col min="13844" max="13845" width="3.7109375" style="3"/>
    <col min="13846" max="13847" width="4.28515625" style="3" customWidth="1"/>
    <col min="13848" max="13850" width="3.7109375" style="3"/>
    <col min="13851" max="13851" width="4.7109375" style="3" customWidth="1"/>
    <col min="13852" max="13852" width="4.42578125" style="3" customWidth="1"/>
    <col min="13853" max="13853" width="3.7109375" style="3"/>
    <col min="13854" max="13855" width="4.28515625" style="3" customWidth="1"/>
    <col min="13856" max="13871" width="3.7109375" style="3"/>
    <col min="13872" max="13873" width="4.7109375" style="3" customWidth="1"/>
    <col min="13874" max="13880" width="3.7109375" style="3"/>
    <col min="13881" max="13881" width="4.85546875" style="3" customWidth="1"/>
    <col min="13882" max="13882" width="3.85546875" style="3" customWidth="1"/>
    <col min="13883" max="13883" width="6.140625" style="3" customWidth="1"/>
    <col min="13884" max="13907" width="3.7109375" style="3"/>
    <col min="13908" max="13910" width="4.7109375" style="3" customWidth="1"/>
    <col min="13911" max="13911" width="3.7109375" style="3"/>
    <col min="13912" max="13912" width="0" style="3" hidden="1" customWidth="1"/>
    <col min="13913" max="14084" width="3.7109375" style="3"/>
    <col min="14085" max="14085" width="4.28515625" style="3" customWidth="1"/>
    <col min="14086" max="14097" width="3.7109375" style="3"/>
    <col min="14098" max="14099" width="2.7109375" style="3" customWidth="1"/>
    <col min="14100" max="14101" width="3.7109375" style="3"/>
    <col min="14102" max="14103" width="4.28515625" style="3" customWidth="1"/>
    <col min="14104" max="14106" width="3.7109375" style="3"/>
    <col min="14107" max="14107" width="4.7109375" style="3" customWidth="1"/>
    <col min="14108" max="14108" width="4.42578125" style="3" customWidth="1"/>
    <col min="14109" max="14109" width="3.7109375" style="3"/>
    <col min="14110" max="14111" width="4.28515625" style="3" customWidth="1"/>
    <col min="14112" max="14127" width="3.7109375" style="3"/>
    <col min="14128" max="14129" width="4.7109375" style="3" customWidth="1"/>
    <col min="14130" max="14136" width="3.7109375" style="3"/>
    <col min="14137" max="14137" width="4.85546875" style="3" customWidth="1"/>
    <col min="14138" max="14138" width="3.85546875" style="3" customWidth="1"/>
    <col min="14139" max="14139" width="6.140625" style="3" customWidth="1"/>
    <col min="14140" max="14163" width="3.7109375" style="3"/>
    <col min="14164" max="14166" width="4.7109375" style="3" customWidth="1"/>
    <col min="14167" max="14167" width="3.7109375" style="3"/>
    <col min="14168" max="14168" width="0" style="3" hidden="1" customWidth="1"/>
    <col min="14169" max="14340" width="3.7109375" style="3"/>
    <col min="14341" max="14341" width="4.28515625" style="3" customWidth="1"/>
    <col min="14342" max="14353" width="3.7109375" style="3"/>
    <col min="14354" max="14355" width="2.7109375" style="3" customWidth="1"/>
    <col min="14356" max="14357" width="3.7109375" style="3"/>
    <col min="14358" max="14359" width="4.28515625" style="3" customWidth="1"/>
    <col min="14360" max="14362" width="3.7109375" style="3"/>
    <col min="14363" max="14363" width="4.7109375" style="3" customWidth="1"/>
    <col min="14364" max="14364" width="4.42578125" style="3" customWidth="1"/>
    <col min="14365" max="14365" width="3.7109375" style="3"/>
    <col min="14366" max="14367" width="4.28515625" style="3" customWidth="1"/>
    <col min="14368" max="14383" width="3.7109375" style="3"/>
    <col min="14384" max="14385" width="4.7109375" style="3" customWidth="1"/>
    <col min="14386" max="14392" width="3.7109375" style="3"/>
    <col min="14393" max="14393" width="4.85546875" style="3" customWidth="1"/>
    <col min="14394" max="14394" width="3.85546875" style="3" customWidth="1"/>
    <col min="14395" max="14395" width="6.140625" style="3" customWidth="1"/>
    <col min="14396" max="14419" width="3.7109375" style="3"/>
    <col min="14420" max="14422" width="4.7109375" style="3" customWidth="1"/>
    <col min="14423" max="14423" width="3.7109375" style="3"/>
    <col min="14424" max="14424" width="0" style="3" hidden="1" customWidth="1"/>
    <col min="14425" max="14596" width="3.7109375" style="3"/>
    <col min="14597" max="14597" width="4.28515625" style="3" customWidth="1"/>
    <col min="14598" max="14609" width="3.7109375" style="3"/>
    <col min="14610" max="14611" width="2.7109375" style="3" customWidth="1"/>
    <col min="14612" max="14613" width="3.7109375" style="3"/>
    <col min="14614" max="14615" width="4.28515625" style="3" customWidth="1"/>
    <col min="14616" max="14618" width="3.7109375" style="3"/>
    <col min="14619" max="14619" width="4.7109375" style="3" customWidth="1"/>
    <col min="14620" max="14620" width="4.42578125" style="3" customWidth="1"/>
    <col min="14621" max="14621" width="3.7109375" style="3"/>
    <col min="14622" max="14623" width="4.28515625" style="3" customWidth="1"/>
    <col min="14624" max="14639" width="3.7109375" style="3"/>
    <col min="14640" max="14641" width="4.7109375" style="3" customWidth="1"/>
    <col min="14642" max="14648" width="3.7109375" style="3"/>
    <col min="14649" max="14649" width="4.85546875" style="3" customWidth="1"/>
    <col min="14650" max="14650" width="3.85546875" style="3" customWidth="1"/>
    <col min="14651" max="14651" width="6.140625" style="3" customWidth="1"/>
    <col min="14652" max="14675" width="3.7109375" style="3"/>
    <col min="14676" max="14678" width="4.7109375" style="3" customWidth="1"/>
    <col min="14679" max="14679" width="3.7109375" style="3"/>
    <col min="14680" max="14680" width="0" style="3" hidden="1" customWidth="1"/>
    <col min="14681" max="14852" width="3.7109375" style="3"/>
    <col min="14853" max="14853" width="4.28515625" style="3" customWidth="1"/>
    <col min="14854" max="14865" width="3.7109375" style="3"/>
    <col min="14866" max="14867" width="2.7109375" style="3" customWidth="1"/>
    <col min="14868" max="14869" width="3.7109375" style="3"/>
    <col min="14870" max="14871" width="4.28515625" style="3" customWidth="1"/>
    <col min="14872" max="14874" width="3.7109375" style="3"/>
    <col min="14875" max="14875" width="4.7109375" style="3" customWidth="1"/>
    <col min="14876" max="14876" width="4.42578125" style="3" customWidth="1"/>
    <col min="14877" max="14877" width="3.7109375" style="3"/>
    <col min="14878" max="14879" width="4.28515625" style="3" customWidth="1"/>
    <col min="14880" max="14895" width="3.7109375" style="3"/>
    <col min="14896" max="14897" width="4.7109375" style="3" customWidth="1"/>
    <col min="14898" max="14904" width="3.7109375" style="3"/>
    <col min="14905" max="14905" width="4.85546875" style="3" customWidth="1"/>
    <col min="14906" max="14906" width="3.85546875" style="3" customWidth="1"/>
    <col min="14907" max="14907" width="6.140625" style="3" customWidth="1"/>
    <col min="14908" max="14931" width="3.7109375" style="3"/>
    <col min="14932" max="14934" width="4.7109375" style="3" customWidth="1"/>
    <col min="14935" max="14935" width="3.7109375" style="3"/>
    <col min="14936" max="14936" width="0" style="3" hidden="1" customWidth="1"/>
    <col min="14937" max="15108" width="3.7109375" style="3"/>
    <col min="15109" max="15109" width="4.28515625" style="3" customWidth="1"/>
    <col min="15110" max="15121" width="3.7109375" style="3"/>
    <col min="15122" max="15123" width="2.7109375" style="3" customWidth="1"/>
    <col min="15124" max="15125" width="3.7109375" style="3"/>
    <col min="15126" max="15127" width="4.28515625" style="3" customWidth="1"/>
    <col min="15128" max="15130" width="3.7109375" style="3"/>
    <col min="15131" max="15131" width="4.7109375" style="3" customWidth="1"/>
    <col min="15132" max="15132" width="4.42578125" style="3" customWidth="1"/>
    <col min="15133" max="15133" width="3.7109375" style="3"/>
    <col min="15134" max="15135" width="4.28515625" style="3" customWidth="1"/>
    <col min="15136" max="15151" width="3.7109375" style="3"/>
    <col min="15152" max="15153" width="4.7109375" style="3" customWidth="1"/>
    <col min="15154" max="15160" width="3.7109375" style="3"/>
    <col min="15161" max="15161" width="4.85546875" style="3" customWidth="1"/>
    <col min="15162" max="15162" width="3.85546875" style="3" customWidth="1"/>
    <col min="15163" max="15163" width="6.140625" style="3" customWidth="1"/>
    <col min="15164" max="15187" width="3.7109375" style="3"/>
    <col min="15188" max="15190" width="4.7109375" style="3" customWidth="1"/>
    <col min="15191" max="15191" width="3.7109375" style="3"/>
    <col min="15192" max="15192" width="0" style="3" hidden="1" customWidth="1"/>
    <col min="15193" max="15364" width="3.7109375" style="3"/>
    <col min="15365" max="15365" width="4.28515625" style="3" customWidth="1"/>
    <col min="15366" max="15377" width="3.7109375" style="3"/>
    <col min="15378" max="15379" width="2.7109375" style="3" customWidth="1"/>
    <col min="15380" max="15381" width="3.7109375" style="3"/>
    <col min="15382" max="15383" width="4.28515625" style="3" customWidth="1"/>
    <col min="15384" max="15386" width="3.7109375" style="3"/>
    <col min="15387" max="15387" width="4.7109375" style="3" customWidth="1"/>
    <col min="15388" max="15388" width="4.42578125" style="3" customWidth="1"/>
    <col min="15389" max="15389" width="3.7109375" style="3"/>
    <col min="15390" max="15391" width="4.28515625" style="3" customWidth="1"/>
    <col min="15392" max="15407" width="3.7109375" style="3"/>
    <col min="15408" max="15409" width="4.7109375" style="3" customWidth="1"/>
    <col min="15410" max="15416" width="3.7109375" style="3"/>
    <col min="15417" max="15417" width="4.85546875" style="3" customWidth="1"/>
    <col min="15418" max="15418" width="3.85546875" style="3" customWidth="1"/>
    <col min="15419" max="15419" width="6.140625" style="3" customWidth="1"/>
    <col min="15420" max="15443" width="3.7109375" style="3"/>
    <col min="15444" max="15446" width="4.7109375" style="3" customWidth="1"/>
    <col min="15447" max="15447" width="3.7109375" style="3"/>
    <col min="15448" max="15448" width="0" style="3" hidden="1" customWidth="1"/>
    <col min="15449" max="15620" width="3.7109375" style="3"/>
    <col min="15621" max="15621" width="4.28515625" style="3" customWidth="1"/>
    <col min="15622" max="15633" width="3.7109375" style="3"/>
    <col min="15634" max="15635" width="2.7109375" style="3" customWidth="1"/>
    <col min="15636" max="15637" width="3.7109375" style="3"/>
    <col min="15638" max="15639" width="4.28515625" style="3" customWidth="1"/>
    <col min="15640" max="15642" width="3.7109375" style="3"/>
    <col min="15643" max="15643" width="4.7109375" style="3" customWidth="1"/>
    <col min="15644" max="15644" width="4.42578125" style="3" customWidth="1"/>
    <col min="15645" max="15645" width="3.7109375" style="3"/>
    <col min="15646" max="15647" width="4.28515625" style="3" customWidth="1"/>
    <col min="15648" max="15663" width="3.7109375" style="3"/>
    <col min="15664" max="15665" width="4.7109375" style="3" customWidth="1"/>
    <col min="15666" max="15672" width="3.7109375" style="3"/>
    <col min="15673" max="15673" width="4.85546875" style="3" customWidth="1"/>
    <col min="15674" max="15674" width="3.85546875" style="3" customWidth="1"/>
    <col min="15675" max="15675" width="6.140625" style="3" customWidth="1"/>
    <col min="15676" max="15699" width="3.7109375" style="3"/>
    <col min="15700" max="15702" width="4.7109375" style="3" customWidth="1"/>
    <col min="15703" max="15703" width="3.7109375" style="3"/>
    <col min="15704" max="15704" width="0" style="3" hidden="1" customWidth="1"/>
    <col min="15705" max="15876" width="3.7109375" style="3"/>
    <col min="15877" max="15877" width="4.28515625" style="3" customWidth="1"/>
    <col min="15878" max="15889" width="3.7109375" style="3"/>
    <col min="15890" max="15891" width="2.7109375" style="3" customWidth="1"/>
    <col min="15892" max="15893" width="3.7109375" style="3"/>
    <col min="15894" max="15895" width="4.28515625" style="3" customWidth="1"/>
    <col min="15896" max="15898" width="3.7109375" style="3"/>
    <col min="15899" max="15899" width="4.7109375" style="3" customWidth="1"/>
    <col min="15900" max="15900" width="4.42578125" style="3" customWidth="1"/>
    <col min="15901" max="15901" width="3.7109375" style="3"/>
    <col min="15902" max="15903" width="4.28515625" style="3" customWidth="1"/>
    <col min="15904" max="15919" width="3.7109375" style="3"/>
    <col min="15920" max="15921" width="4.7109375" style="3" customWidth="1"/>
    <col min="15922" max="15928" width="3.7109375" style="3"/>
    <col min="15929" max="15929" width="4.85546875" style="3" customWidth="1"/>
    <col min="15930" max="15930" width="3.85546875" style="3" customWidth="1"/>
    <col min="15931" max="15931" width="6.140625" style="3" customWidth="1"/>
    <col min="15932" max="15955" width="3.7109375" style="3"/>
    <col min="15956" max="15958" width="4.7109375" style="3" customWidth="1"/>
    <col min="15959" max="15959" width="3.7109375" style="3"/>
    <col min="15960" max="15960" width="0" style="3" hidden="1" customWidth="1"/>
    <col min="15961" max="16132" width="3.7109375" style="3"/>
    <col min="16133" max="16133" width="4.28515625" style="3" customWidth="1"/>
    <col min="16134" max="16145" width="3.7109375" style="3"/>
    <col min="16146" max="16147" width="2.7109375" style="3" customWidth="1"/>
    <col min="16148" max="16149" width="3.7109375" style="3"/>
    <col min="16150" max="16151" width="4.28515625" style="3" customWidth="1"/>
    <col min="16152" max="16154" width="3.7109375" style="3"/>
    <col min="16155" max="16155" width="4.7109375" style="3" customWidth="1"/>
    <col min="16156" max="16156" width="4.42578125" style="3" customWidth="1"/>
    <col min="16157" max="16157" width="3.7109375" style="3"/>
    <col min="16158" max="16159" width="4.28515625" style="3" customWidth="1"/>
    <col min="16160" max="16175" width="3.7109375" style="3"/>
    <col min="16176" max="16177" width="4.7109375" style="3" customWidth="1"/>
    <col min="16178" max="16184" width="3.7109375" style="3"/>
    <col min="16185" max="16185" width="4.85546875" style="3" customWidth="1"/>
    <col min="16186" max="16186" width="3.85546875" style="3" customWidth="1"/>
    <col min="16187" max="16187" width="6.140625" style="3" customWidth="1"/>
    <col min="16188" max="16211" width="3.7109375" style="3"/>
    <col min="16212" max="16214" width="4.7109375" style="3" customWidth="1"/>
    <col min="16215" max="16215" width="3.7109375" style="3"/>
    <col min="16216" max="16216" width="0" style="3" hidden="1" customWidth="1"/>
    <col min="16217" max="16384" width="3.7109375" style="3"/>
  </cols>
  <sheetData>
    <row r="1" spans="1:88" ht="18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</row>
    <row r="2" spans="1:88" ht="18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</row>
    <row r="3" spans="1:88" ht="18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</row>
    <row r="4" spans="1:88" ht="18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</row>
    <row r="5" spans="1:88" ht="20.100000000000001" customHeight="1" x14ac:dyDescent="0.2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</row>
    <row r="6" spans="1:88" ht="20.100000000000001" customHeight="1" x14ac:dyDescent="0.25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</row>
    <row r="7" spans="1:88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8" ht="39.950000000000003" customHeight="1" x14ac:dyDescent="0.25">
      <c r="A8" s="125" t="s">
        <v>130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</row>
    <row r="9" spans="1:88" ht="18" customHeight="1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</row>
    <row r="10" spans="1:88" ht="18" customHeight="1" x14ac:dyDescent="0.25">
      <c r="A10" s="126" t="s">
        <v>2</v>
      </c>
      <c r="B10" s="126"/>
      <c r="C10" s="126"/>
      <c r="D10" s="126"/>
      <c r="E10" s="126"/>
      <c r="F10" s="126"/>
      <c r="G10" s="127" t="s">
        <v>1</v>
      </c>
      <c r="H10" s="127"/>
      <c r="I10" s="127"/>
      <c r="J10" s="127"/>
      <c r="K10" s="127"/>
      <c r="L10" s="127"/>
      <c r="M10" s="127"/>
      <c r="N10" s="127"/>
      <c r="O10" s="12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8" ht="18" customHeight="1" x14ac:dyDescent="0.25">
      <c r="A11" s="126" t="s">
        <v>3</v>
      </c>
      <c r="B11" s="126"/>
      <c r="C11" s="126"/>
      <c r="D11" s="126"/>
      <c r="E11" s="126"/>
      <c r="F11" s="126"/>
      <c r="G11" s="127">
        <v>2301</v>
      </c>
      <c r="H11" s="127"/>
      <c r="I11" s="127"/>
      <c r="J11" s="127"/>
      <c r="K11" s="127"/>
      <c r="L11" s="127"/>
      <c r="M11" s="127"/>
      <c r="N11" s="127"/>
      <c r="O11" s="1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8" ht="18" customHeight="1" x14ac:dyDescent="0.25">
      <c r="A12" s="126" t="s">
        <v>4</v>
      </c>
      <c r="B12" s="126"/>
      <c r="C12" s="126"/>
      <c r="D12" s="126"/>
      <c r="E12" s="126"/>
      <c r="F12" s="126"/>
      <c r="G12" s="127">
        <v>2022</v>
      </c>
      <c r="H12" s="127"/>
      <c r="I12" s="127"/>
      <c r="J12" s="127"/>
      <c r="K12" s="127"/>
      <c r="L12" s="127"/>
      <c r="M12" s="127"/>
      <c r="N12" s="127"/>
      <c r="O12" s="1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s="7" customFormat="1" ht="18" customHeight="1" x14ac:dyDescent="0.25">
      <c r="A13" s="126" t="s">
        <v>5</v>
      </c>
      <c r="B13" s="126"/>
      <c r="C13" s="126"/>
      <c r="D13" s="126"/>
      <c r="E13" s="126"/>
      <c r="F13" s="126"/>
      <c r="G13" s="127" t="s">
        <v>101</v>
      </c>
      <c r="H13" s="127"/>
      <c r="I13" s="127"/>
      <c r="J13" s="127"/>
      <c r="K13" s="127"/>
      <c r="L13" s="127"/>
      <c r="M13" s="127"/>
      <c r="N13" s="127"/>
      <c r="O13" s="127"/>
      <c r="P13" s="6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"/>
    </row>
    <row r="14" spans="1:88" s="7" customFormat="1" ht="18" customHeight="1" thickBot="1" x14ac:dyDescent="0.3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2"/>
    </row>
    <row r="15" spans="1:88" ht="24.95" customHeight="1" thickBot="1" x14ac:dyDescent="0.25">
      <c r="A15" s="121" t="s">
        <v>6</v>
      </c>
      <c r="B15" s="121"/>
      <c r="C15" s="121"/>
      <c r="D15" s="121"/>
      <c r="E15" s="121" t="s">
        <v>7</v>
      </c>
      <c r="F15" s="121"/>
      <c r="G15" s="121"/>
      <c r="H15" s="121"/>
      <c r="I15" s="121"/>
      <c r="J15" s="121"/>
      <c r="K15" s="121"/>
      <c r="L15" s="121"/>
      <c r="M15" s="120" t="s">
        <v>8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 t="s">
        <v>9</v>
      </c>
      <c r="AD15" s="120"/>
      <c r="AE15" s="120"/>
      <c r="AF15" s="120"/>
      <c r="AG15" s="120"/>
      <c r="AH15" s="120"/>
      <c r="AI15" s="120"/>
      <c r="AJ15" s="120"/>
      <c r="AK15" s="120"/>
      <c r="AL15" s="120" t="s">
        <v>10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 t="s">
        <v>11</v>
      </c>
      <c r="BC15" s="120"/>
      <c r="BD15" s="120"/>
      <c r="BE15" s="120"/>
      <c r="BF15" s="120"/>
      <c r="BG15" s="120"/>
      <c r="BH15" s="120" t="s">
        <v>12</v>
      </c>
      <c r="BI15" s="120"/>
      <c r="BJ15" s="120"/>
      <c r="BK15" s="120"/>
      <c r="BL15" s="120" t="s">
        <v>13</v>
      </c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 t="s">
        <v>14</v>
      </c>
      <c r="CF15" s="120"/>
      <c r="CG15" s="120"/>
      <c r="CH15" s="120"/>
      <c r="CI15" s="120"/>
      <c r="CJ15" s="119" t="s">
        <v>15</v>
      </c>
    </row>
    <row r="16" spans="1:88" ht="35.1" customHeight="1" thickBo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0" t="s">
        <v>16</v>
      </c>
      <c r="N16" s="120"/>
      <c r="O16" s="120"/>
      <c r="P16" s="120"/>
      <c r="Q16" s="120" t="s">
        <v>17</v>
      </c>
      <c r="R16" s="120"/>
      <c r="S16" s="120"/>
      <c r="T16" s="120"/>
      <c r="U16" s="121" t="s">
        <v>18</v>
      </c>
      <c r="V16" s="121"/>
      <c r="W16" s="121"/>
      <c r="X16" s="121"/>
      <c r="Y16" s="121" t="s">
        <v>19</v>
      </c>
      <c r="Z16" s="121"/>
      <c r="AA16" s="121"/>
      <c r="AB16" s="121"/>
      <c r="AC16" s="120" t="s">
        <v>20</v>
      </c>
      <c r="AD16" s="120"/>
      <c r="AE16" s="120"/>
      <c r="AF16" s="120"/>
      <c r="AG16" s="120" t="s">
        <v>21</v>
      </c>
      <c r="AH16" s="120"/>
      <c r="AI16" s="120"/>
      <c r="AJ16" s="120"/>
      <c r="AK16" s="120"/>
      <c r="AL16" s="120" t="s">
        <v>16</v>
      </c>
      <c r="AM16" s="120"/>
      <c r="AN16" s="120"/>
      <c r="AO16" s="121" t="s">
        <v>22</v>
      </c>
      <c r="AP16" s="121"/>
      <c r="AQ16" s="121"/>
      <c r="AR16" s="120" t="s">
        <v>23</v>
      </c>
      <c r="AS16" s="120"/>
      <c r="AT16" s="120"/>
      <c r="AU16" s="128" t="s">
        <v>24</v>
      </c>
      <c r="AV16" s="128"/>
      <c r="AW16" s="128"/>
      <c r="AX16" s="121" t="s">
        <v>25</v>
      </c>
      <c r="AY16" s="121"/>
      <c r="AZ16" s="121"/>
      <c r="BA16" s="121"/>
      <c r="BB16" s="121" t="s">
        <v>26</v>
      </c>
      <c r="BC16" s="121"/>
      <c r="BD16" s="121"/>
      <c r="BE16" s="121" t="s">
        <v>27</v>
      </c>
      <c r="BF16" s="121"/>
      <c r="BG16" s="121"/>
      <c r="BH16" s="120"/>
      <c r="BI16" s="120"/>
      <c r="BJ16" s="120"/>
      <c r="BK16" s="120"/>
      <c r="BL16" s="121" t="s">
        <v>28</v>
      </c>
      <c r="BM16" s="121"/>
      <c r="BN16" s="121"/>
      <c r="BO16" s="121" t="s">
        <v>29</v>
      </c>
      <c r="BP16" s="121"/>
      <c r="BQ16" s="121"/>
      <c r="BR16" s="121"/>
      <c r="BS16" s="121" t="s">
        <v>30</v>
      </c>
      <c r="BT16" s="121"/>
      <c r="BU16" s="121"/>
      <c r="BV16" s="121"/>
      <c r="BW16" s="121" t="s">
        <v>31</v>
      </c>
      <c r="BX16" s="121"/>
      <c r="BY16" s="121"/>
      <c r="BZ16" s="121"/>
      <c r="CA16" s="121" t="s">
        <v>32</v>
      </c>
      <c r="CB16" s="121"/>
      <c r="CC16" s="121"/>
      <c r="CD16" s="121"/>
      <c r="CE16" s="120"/>
      <c r="CF16" s="120"/>
      <c r="CG16" s="120"/>
      <c r="CH16" s="120"/>
      <c r="CI16" s="120"/>
      <c r="CJ16" s="119"/>
    </row>
    <row r="17" spans="1:88" ht="35.1" customHeight="1" thickBot="1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0"/>
      <c r="N17" s="120"/>
      <c r="O17" s="120"/>
      <c r="P17" s="120"/>
      <c r="Q17" s="120"/>
      <c r="R17" s="120"/>
      <c r="S17" s="120"/>
      <c r="T17" s="120"/>
      <c r="U17" s="121"/>
      <c r="V17" s="121"/>
      <c r="W17" s="121"/>
      <c r="X17" s="121"/>
      <c r="Y17" s="121"/>
      <c r="Z17" s="121"/>
      <c r="AA17" s="121"/>
      <c r="AB17" s="121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1"/>
      <c r="AP17" s="121"/>
      <c r="AQ17" s="121"/>
      <c r="AR17" s="120"/>
      <c r="AS17" s="120"/>
      <c r="AT17" s="120"/>
      <c r="AU17" s="128"/>
      <c r="AV17" s="128"/>
      <c r="AW17" s="128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0"/>
      <c r="BI17" s="120"/>
      <c r="BJ17" s="120"/>
      <c r="BK17" s="120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0"/>
      <c r="CF17" s="120"/>
      <c r="CG17" s="120"/>
      <c r="CH17" s="120"/>
      <c r="CI17" s="120"/>
      <c r="CJ17" s="119"/>
    </row>
    <row r="18" spans="1:88" ht="96" customHeight="1" x14ac:dyDescent="0.25">
      <c r="A18" s="219" t="s">
        <v>33</v>
      </c>
      <c r="B18" s="219"/>
      <c r="C18" s="219"/>
      <c r="D18" s="219"/>
      <c r="E18" s="220" t="s">
        <v>34</v>
      </c>
      <c r="F18" s="221"/>
      <c r="G18" s="221"/>
      <c r="H18" s="221"/>
      <c r="I18" s="221"/>
      <c r="J18" s="221"/>
      <c r="K18" s="221"/>
      <c r="L18" s="222"/>
      <c r="M18" s="223" t="s">
        <v>35</v>
      </c>
      <c r="N18" s="223"/>
      <c r="O18" s="223"/>
      <c r="P18" s="223"/>
      <c r="Q18" s="223" t="s">
        <v>35</v>
      </c>
      <c r="R18" s="223"/>
      <c r="S18" s="223"/>
      <c r="T18" s="223"/>
      <c r="U18" s="224" t="s">
        <v>35</v>
      </c>
      <c r="V18" s="224"/>
      <c r="W18" s="224"/>
      <c r="X18" s="224"/>
      <c r="Y18" s="224" t="s">
        <v>35</v>
      </c>
      <c r="Z18" s="224"/>
      <c r="AA18" s="224"/>
      <c r="AB18" s="224"/>
      <c r="AC18" s="225">
        <v>11380698000134</v>
      </c>
      <c r="AD18" s="225"/>
      <c r="AE18" s="225"/>
      <c r="AF18" s="225"/>
      <c r="AG18" s="226" t="s">
        <v>36</v>
      </c>
      <c r="AH18" s="226"/>
      <c r="AI18" s="226"/>
      <c r="AJ18" s="226"/>
      <c r="AK18" s="226"/>
      <c r="AL18" s="227">
        <v>2301062017</v>
      </c>
      <c r="AM18" s="227"/>
      <c r="AN18" s="227"/>
      <c r="AO18" s="228">
        <v>29082017</v>
      </c>
      <c r="AP18" s="228"/>
      <c r="AQ18" s="228"/>
      <c r="AR18" s="223" t="s">
        <v>37</v>
      </c>
      <c r="AS18" s="223"/>
      <c r="AT18" s="223"/>
      <c r="AU18" s="229">
        <v>12836023.57</v>
      </c>
      <c r="AV18" s="229"/>
      <c r="AW18" s="229"/>
      <c r="AX18" s="228" t="s">
        <v>35</v>
      </c>
      <c r="AY18" s="228"/>
      <c r="AZ18" s="228"/>
      <c r="BA18" s="228"/>
      <c r="BB18" s="228">
        <v>1012023</v>
      </c>
      <c r="BC18" s="228"/>
      <c r="BD18" s="228"/>
      <c r="BE18" s="230">
        <f>SUM([1]MEDIÇÕES!$M$16:$M$19)</f>
        <v>2686347.22</v>
      </c>
      <c r="BF18" s="230"/>
      <c r="BG18" s="230"/>
      <c r="BH18" s="231">
        <f>SUM([1]MEDIÇÕES!$M$15)+SUM([1]MEDIÇÕES!$M$20:$M$23)</f>
        <v>4265206.22</v>
      </c>
      <c r="BI18" s="231"/>
      <c r="BJ18" s="231"/>
      <c r="BK18" s="231"/>
      <c r="BL18" s="232">
        <v>449035</v>
      </c>
      <c r="BM18" s="232"/>
      <c r="BN18" s="232"/>
      <c r="BO18" s="233">
        <v>0</v>
      </c>
      <c r="BP18" s="233"/>
      <c r="BQ18" s="233"/>
      <c r="BR18" s="233"/>
      <c r="BS18" s="233">
        <v>0</v>
      </c>
      <c r="BT18" s="233"/>
      <c r="BU18" s="233"/>
      <c r="BV18" s="233"/>
      <c r="BW18" s="233">
        <v>0</v>
      </c>
      <c r="BX18" s="233"/>
      <c r="BY18" s="233"/>
      <c r="BZ18" s="233"/>
      <c r="CA18" s="233">
        <v>16157738.584999997</v>
      </c>
      <c r="CB18" s="233"/>
      <c r="CC18" s="233"/>
      <c r="CD18" s="233"/>
      <c r="CE18" s="223" t="s">
        <v>38</v>
      </c>
      <c r="CF18" s="223"/>
      <c r="CG18" s="223"/>
      <c r="CH18" s="223"/>
      <c r="CI18" s="234"/>
      <c r="CJ18" s="15"/>
    </row>
    <row r="19" spans="1:88" ht="38.1" hidden="1" customHeight="1" x14ac:dyDescent="0.2">
      <c r="A19" s="235" t="s">
        <v>41</v>
      </c>
      <c r="B19" s="235"/>
      <c r="C19" s="235"/>
      <c r="D19" s="235"/>
      <c r="E19" s="236" t="s">
        <v>42</v>
      </c>
      <c r="F19" s="237"/>
      <c r="G19" s="237"/>
      <c r="H19" s="237"/>
      <c r="I19" s="237"/>
      <c r="J19" s="237"/>
      <c r="K19" s="237"/>
      <c r="L19" s="238"/>
      <c r="M19" s="239" t="s">
        <v>43</v>
      </c>
      <c r="N19" s="239"/>
      <c r="O19" s="239"/>
      <c r="P19" s="239"/>
      <c r="Q19" s="240" t="s">
        <v>39</v>
      </c>
      <c r="R19" s="240"/>
      <c r="S19" s="240"/>
      <c r="T19" s="240"/>
      <c r="U19" s="241">
        <v>40790000</v>
      </c>
      <c r="V19" s="241"/>
      <c r="W19" s="241"/>
      <c r="X19" s="241"/>
      <c r="Y19" s="242">
        <v>4620000</v>
      </c>
      <c r="Z19" s="242"/>
      <c r="AA19" s="242"/>
      <c r="AB19" s="242"/>
      <c r="AC19" s="225">
        <v>11380698000134</v>
      </c>
      <c r="AD19" s="225"/>
      <c r="AE19" s="225"/>
      <c r="AF19" s="225"/>
      <c r="AG19" s="240" t="s">
        <v>36</v>
      </c>
      <c r="AH19" s="240"/>
      <c r="AI19" s="240"/>
      <c r="AJ19" s="240"/>
      <c r="AK19" s="240"/>
      <c r="AL19" s="227">
        <v>2301062018</v>
      </c>
      <c r="AM19" s="227"/>
      <c r="AN19" s="227"/>
      <c r="AO19" s="243">
        <v>1062018</v>
      </c>
      <c r="AP19" s="243"/>
      <c r="AQ19" s="243"/>
      <c r="AR19" s="244" t="s">
        <v>44</v>
      </c>
      <c r="AS19" s="244"/>
      <c r="AT19" s="244"/>
      <c r="AU19" s="245">
        <v>2883630.65</v>
      </c>
      <c r="AV19" s="245"/>
      <c r="AW19" s="245"/>
      <c r="AX19" s="243">
        <v>28022022</v>
      </c>
      <c r="AY19" s="243"/>
      <c r="AZ19" s="243"/>
      <c r="BA19" s="243"/>
      <c r="BB19" s="243">
        <v>28022022</v>
      </c>
      <c r="BC19" s="243"/>
      <c r="BD19" s="243"/>
      <c r="BE19" s="246">
        <f>SUM(CJ19-AU19-BH19)</f>
        <v>720857.03000000026</v>
      </c>
      <c r="BF19" s="246"/>
      <c r="BG19" s="246"/>
      <c r="BH19" s="246">
        <v>0</v>
      </c>
      <c r="BI19" s="246"/>
      <c r="BJ19" s="246"/>
      <c r="BK19" s="246"/>
      <c r="BL19" s="247">
        <v>449035</v>
      </c>
      <c r="BM19" s="247"/>
      <c r="BN19" s="247"/>
      <c r="BO19" s="248"/>
      <c r="BP19" s="248"/>
      <c r="BQ19" s="248"/>
      <c r="BR19" s="248"/>
      <c r="BS19" s="248">
        <v>0</v>
      </c>
      <c r="BT19" s="248"/>
      <c r="BU19" s="248"/>
      <c r="BV19" s="248"/>
      <c r="BW19" s="248">
        <v>0</v>
      </c>
      <c r="BX19" s="248"/>
      <c r="BY19" s="248"/>
      <c r="BZ19" s="248"/>
      <c r="CA19" s="248">
        <v>3560386.2499999981</v>
      </c>
      <c r="CB19" s="248"/>
      <c r="CC19" s="248"/>
      <c r="CD19" s="248"/>
      <c r="CE19" s="240" t="s">
        <v>40</v>
      </c>
      <c r="CF19" s="240"/>
      <c r="CG19" s="240"/>
      <c r="CH19" s="240"/>
      <c r="CI19" s="249"/>
      <c r="CJ19" s="87">
        <v>3604487.68</v>
      </c>
    </row>
    <row r="20" spans="1:88" ht="38.1" hidden="1" customHeight="1" x14ac:dyDescent="0.2">
      <c r="A20" s="235"/>
      <c r="B20" s="235"/>
      <c r="C20" s="235"/>
      <c r="D20" s="235"/>
      <c r="E20" s="250"/>
      <c r="F20" s="251"/>
      <c r="G20" s="251"/>
      <c r="H20" s="251"/>
      <c r="I20" s="251"/>
      <c r="J20" s="251"/>
      <c r="K20" s="251"/>
      <c r="L20" s="252"/>
      <c r="M20" s="253" t="s">
        <v>45</v>
      </c>
      <c r="N20" s="253"/>
      <c r="O20" s="253"/>
      <c r="P20" s="253"/>
      <c r="Q20" s="240"/>
      <c r="R20" s="240"/>
      <c r="S20" s="240"/>
      <c r="T20" s="240"/>
      <c r="U20" s="254">
        <v>28700000</v>
      </c>
      <c r="V20" s="254"/>
      <c r="W20" s="254"/>
      <c r="X20" s="254"/>
      <c r="Y20" s="255">
        <v>3230000</v>
      </c>
      <c r="Z20" s="255"/>
      <c r="AA20" s="255"/>
      <c r="AB20" s="255"/>
      <c r="AC20" s="225"/>
      <c r="AD20" s="225"/>
      <c r="AE20" s="225"/>
      <c r="AF20" s="225"/>
      <c r="AG20" s="240"/>
      <c r="AH20" s="240"/>
      <c r="AI20" s="240"/>
      <c r="AJ20" s="240"/>
      <c r="AK20" s="240"/>
      <c r="AL20" s="227"/>
      <c r="AM20" s="227"/>
      <c r="AN20" s="227"/>
      <c r="AO20" s="243"/>
      <c r="AP20" s="243"/>
      <c r="AQ20" s="243"/>
      <c r="AR20" s="244"/>
      <c r="AS20" s="244"/>
      <c r="AT20" s="244"/>
      <c r="AU20" s="245"/>
      <c r="AV20" s="245"/>
      <c r="AW20" s="245"/>
      <c r="AX20" s="243"/>
      <c r="AY20" s="243"/>
      <c r="AZ20" s="243"/>
      <c r="BA20" s="243"/>
      <c r="BB20" s="243"/>
      <c r="BC20" s="243"/>
      <c r="BD20" s="243"/>
      <c r="BE20" s="246"/>
      <c r="BF20" s="246"/>
      <c r="BG20" s="246"/>
      <c r="BH20" s="246"/>
      <c r="BI20" s="246"/>
      <c r="BJ20" s="246"/>
      <c r="BK20" s="246"/>
      <c r="BL20" s="247"/>
      <c r="BM20" s="247"/>
      <c r="BN20" s="247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0"/>
      <c r="CF20" s="240"/>
      <c r="CG20" s="240"/>
      <c r="CH20" s="240"/>
      <c r="CI20" s="249"/>
      <c r="CJ20" s="87"/>
    </row>
    <row r="21" spans="1:88" ht="38.1" hidden="1" customHeight="1" x14ac:dyDescent="0.2">
      <c r="A21" s="235"/>
      <c r="B21" s="235"/>
      <c r="C21" s="235"/>
      <c r="D21" s="235"/>
      <c r="E21" s="256"/>
      <c r="F21" s="257"/>
      <c r="G21" s="257"/>
      <c r="H21" s="257"/>
      <c r="I21" s="257"/>
      <c r="J21" s="257"/>
      <c r="K21" s="257"/>
      <c r="L21" s="258"/>
      <c r="M21" s="259" t="s">
        <v>46</v>
      </c>
      <c r="N21" s="259"/>
      <c r="O21" s="259"/>
      <c r="P21" s="259"/>
      <c r="Q21" s="240"/>
      <c r="R21" s="240"/>
      <c r="S21" s="240"/>
      <c r="T21" s="240"/>
      <c r="U21" s="260">
        <v>21165000</v>
      </c>
      <c r="V21" s="260"/>
      <c r="W21" s="260"/>
      <c r="X21" s="260"/>
      <c r="Y21" s="261">
        <v>2450000</v>
      </c>
      <c r="Z21" s="261"/>
      <c r="AA21" s="261"/>
      <c r="AB21" s="261"/>
      <c r="AC21" s="225"/>
      <c r="AD21" s="225"/>
      <c r="AE21" s="225"/>
      <c r="AF21" s="225"/>
      <c r="AG21" s="240"/>
      <c r="AH21" s="240"/>
      <c r="AI21" s="240"/>
      <c r="AJ21" s="240"/>
      <c r="AK21" s="240"/>
      <c r="AL21" s="227"/>
      <c r="AM21" s="227"/>
      <c r="AN21" s="227"/>
      <c r="AO21" s="243"/>
      <c r="AP21" s="243"/>
      <c r="AQ21" s="243"/>
      <c r="AR21" s="244"/>
      <c r="AS21" s="244"/>
      <c r="AT21" s="244"/>
      <c r="AU21" s="245"/>
      <c r="AV21" s="245"/>
      <c r="AW21" s="245"/>
      <c r="AX21" s="243"/>
      <c r="AY21" s="243"/>
      <c r="AZ21" s="243"/>
      <c r="BA21" s="243"/>
      <c r="BB21" s="243"/>
      <c r="BC21" s="243"/>
      <c r="BD21" s="243"/>
      <c r="BE21" s="246"/>
      <c r="BF21" s="246"/>
      <c r="BG21" s="246"/>
      <c r="BH21" s="246"/>
      <c r="BI21" s="246"/>
      <c r="BJ21" s="246"/>
      <c r="BK21" s="246"/>
      <c r="BL21" s="247"/>
      <c r="BM21" s="247"/>
      <c r="BN21" s="247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0"/>
      <c r="CF21" s="240"/>
      <c r="CG21" s="240"/>
      <c r="CH21" s="240"/>
      <c r="CI21" s="249"/>
      <c r="CJ21" s="87"/>
    </row>
    <row r="22" spans="1:88" ht="30" customHeight="1" x14ac:dyDescent="0.2">
      <c r="A22" s="235" t="s">
        <v>47</v>
      </c>
      <c r="B22" s="235"/>
      <c r="C22" s="235"/>
      <c r="D22" s="235"/>
      <c r="E22" s="236" t="s">
        <v>48</v>
      </c>
      <c r="F22" s="237"/>
      <c r="G22" s="237"/>
      <c r="H22" s="237"/>
      <c r="I22" s="237"/>
      <c r="J22" s="237"/>
      <c r="K22" s="237"/>
      <c r="L22" s="238"/>
      <c r="M22" s="239" t="s">
        <v>43</v>
      </c>
      <c r="N22" s="239"/>
      <c r="O22" s="239"/>
      <c r="P22" s="239"/>
      <c r="Q22" s="240" t="s">
        <v>39</v>
      </c>
      <c r="R22" s="240"/>
      <c r="S22" s="240"/>
      <c r="T22" s="240"/>
      <c r="U22" s="241">
        <v>40790000</v>
      </c>
      <c r="V22" s="241"/>
      <c r="W22" s="241"/>
      <c r="X22" s="241"/>
      <c r="Y22" s="242">
        <v>4620000</v>
      </c>
      <c r="Z22" s="242"/>
      <c r="AA22" s="242"/>
      <c r="AB22" s="242"/>
      <c r="AC22" s="225">
        <v>49437809000174</v>
      </c>
      <c r="AD22" s="225"/>
      <c r="AE22" s="225"/>
      <c r="AF22" s="225"/>
      <c r="AG22" s="240" t="s">
        <v>49</v>
      </c>
      <c r="AH22" s="240"/>
      <c r="AI22" s="240"/>
      <c r="AJ22" s="240"/>
      <c r="AK22" s="240"/>
      <c r="AL22" s="227" t="s">
        <v>50</v>
      </c>
      <c r="AM22" s="227"/>
      <c r="AN22" s="227"/>
      <c r="AO22" s="243">
        <v>18092020</v>
      </c>
      <c r="AP22" s="243"/>
      <c r="AQ22" s="243"/>
      <c r="AR22" s="244" t="s">
        <v>51</v>
      </c>
      <c r="AS22" s="244"/>
      <c r="AT22" s="244"/>
      <c r="AU22" s="245">
        <v>57460077.539999999</v>
      </c>
      <c r="AV22" s="245"/>
      <c r="AW22" s="245"/>
      <c r="AX22" s="243" t="s">
        <v>35</v>
      </c>
      <c r="AY22" s="243"/>
      <c r="AZ22" s="243"/>
      <c r="BA22" s="243"/>
      <c r="BB22" s="243">
        <v>4072022</v>
      </c>
      <c r="BC22" s="243"/>
      <c r="BD22" s="243"/>
      <c r="BE22" s="246">
        <v>10530774.800000001</v>
      </c>
      <c r="BF22" s="246"/>
      <c r="BG22" s="246"/>
      <c r="BH22" s="246">
        <v>9865363.2200000007</v>
      </c>
      <c r="BI22" s="246"/>
      <c r="BJ22" s="246"/>
      <c r="BK22" s="246"/>
      <c r="BL22" s="247">
        <v>449051</v>
      </c>
      <c r="BM22" s="247"/>
      <c r="BN22" s="247"/>
      <c r="BO22" s="248">
        <v>0</v>
      </c>
      <c r="BP22" s="248"/>
      <c r="BQ22" s="248"/>
      <c r="BR22" s="248"/>
      <c r="BS22" s="248">
        <v>0</v>
      </c>
      <c r="BT22" s="248"/>
      <c r="BU22" s="248"/>
      <c r="BV22" s="248"/>
      <c r="BW22" s="248">
        <v>0</v>
      </c>
      <c r="BX22" s="248"/>
      <c r="BY22" s="248"/>
      <c r="BZ22" s="248"/>
      <c r="CA22" s="248">
        <v>17869796.869999997</v>
      </c>
      <c r="CB22" s="248"/>
      <c r="CC22" s="248"/>
      <c r="CD22" s="248"/>
      <c r="CE22" s="240" t="s">
        <v>131</v>
      </c>
      <c r="CF22" s="240"/>
      <c r="CG22" s="240"/>
      <c r="CH22" s="240"/>
      <c r="CI22" s="249"/>
      <c r="CJ22" s="87">
        <v>62946896.909999996</v>
      </c>
    </row>
    <row r="23" spans="1:88" ht="30" customHeight="1" x14ac:dyDescent="0.2">
      <c r="A23" s="235"/>
      <c r="B23" s="235"/>
      <c r="C23" s="235"/>
      <c r="D23" s="235"/>
      <c r="E23" s="250"/>
      <c r="F23" s="251"/>
      <c r="G23" s="251"/>
      <c r="H23" s="251"/>
      <c r="I23" s="251"/>
      <c r="J23" s="251"/>
      <c r="K23" s="251"/>
      <c r="L23" s="252"/>
      <c r="M23" s="253" t="s">
        <v>45</v>
      </c>
      <c r="N23" s="253"/>
      <c r="O23" s="253"/>
      <c r="P23" s="253"/>
      <c r="Q23" s="240"/>
      <c r="R23" s="240"/>
      <c r="S23" s="240"/>
      <c r="T23" s="240"/>
      <c r="U23" s="254">
        <v>28700000</v>
      </c>
      <c r="V23" s="254"/>
      <c r="W23" s="254"/>
      <c r="X23" s="254"/>
      <c r="Y23" s="255">
        <v>3230000</v>
      </c>
      <c r="Z23" s="255"/>
      <c r="AA23" s="255"/>
      <c r="AB23" s="255"/>
      <c r="AC23" s="225"/>
      <c r="AD23" s="225"/>
      <c r="AE23" s="225"/>
      <c r="AF23" s="225"/>
      <c r="AG23" s="240"/>
      <c r="AH23" s="240"/>
      <c r="AI23" s="240"/>
      <c r="AJ23" s="240"/>
      <c r="AK23" s="240"/>
      <c r="AL23" s="227"/>
      <c r="AM23" s="227"/>
      <c r="AN23" s="227"/>
      <c r="AO23" s="243"/>
      <c r="AP23" s="243"/>
      <c r="AQ23" s="243"/>
      <c r="AR23" s="244"/>
      <c r="AS23" s="244"/>
      <c r="AT23" s="244"/>
      <c r="AU23" s="245"/>
      <c r="AV23" s="245"/>
      <c r="AW23" s="245"/>
      <c r="AX23" s="243"/>
      <c r="AY23" s="243"/>
      <c r="AZ23" s="243"/>
      <c r="BA23" s="243"/>
      <c r="BB23" s="243"/>
      <c r="BC23" s="243"/>
      <c r="BD23" s="243"/>
      <c r="BE23" s="246"/>
      <c r="BF23" s="246"/>
      <c r="BG23" s="246"/>
      <c r="BH23" s="246"/>
      <c r="BI23" s="246"/>
      <c r="BJ23" s="246"/>
      <c r="BK23" s="246"/>
      <c r="BL23" s="247"/>
      <c r="BM23" s="247"/>
      <c r="BN23" s="247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0"/>
      <c r="CF23" s="240"/>
      <c r="CG23" s="240"/>
      <c r="CH23" s="240"/>
      <c r="CI23" s="249"/>
      <c r="CJ23" s="87"/>
    </row>
    <row r="24" spans="1:88" ht="30" customHeight="1" x14ac:dyDescent="0.2">
      <c r="A24" s="235"/>
      <c r="B24" s="235"/>
      <c r="C24" s="235"/>
      <c r="D24" s="235"/>
      <c r="E24" s="256"/>
      <c r="F24" s="257"/>
      <c r="G24" s="257"/>
      <c r="H24" s="257"/>
      <c r="I24" s="257"/>
      <c r="J24" s="257"/>
      <c r="K24" s="257"/>
      <c r="L24" s="258"/>
      <c r="M24" s="259" t="s">
        <v>46</v>
      </c>
      <c r="N24" s="259"/>
      <c r="O24" s="259"/>
      <c r="P24" s="259"/>
      <c r="Q24" s="240"/>
      <c r="R24" s="240"/>
      <c r="S24" s="240"/>
      <c r="T24" s="240"/>
      <c r="U24" s="260">
        <v>21165000</v>
      </c>
      <c r="V24" s="260"/>
      <c r="W24" s="260"/>
      <c r="X24" s="260"/>
      <c r="Y24" s="261">
        <v>2450000</v>
      </c>
      <c r="Z24" s="261"/>
      <c r="AA24" s="261"/>
      <c r="AB24" s="261"/>
      <c r="AC24" s="225"/>
      <c r="AD24" s="225"/>
      <c r="AE24" s="225"/>
      <c r="AF24" s="225"/>
      <c r="AG24" s="240"/>
      <c r="AH24" s="240"/>
      <c r="AI24" s="240"/>
      <c r="AJ24" s="240"/>
      <c r="AK24" s="240"/>
      <c r="AL24" s="227"/>
      <c r="AM24" s="227"/>
      <c r="AN24" s="227"/>
      <c r="AO24" s="243"/>
      <c r="AP24" s="243"/>
      <c r="AQ24" s="243"/>
      <c r="AR24" s="244"/>
      <c r="AS24" s="244"/>
      <c r="AT24" s="244"/>
      <c r="AU24" s="245"/>
      <c r="AV24" s="245"/>
      <c r="AW24" s="245"/>
      <c r="AX24" s="243"/>
      <c r="AY24" s="243"/>
      <c r="AZ24" s="243"/>
      <c r="BA24" s="243"/>
      <c r="BB24" s="243"/>
      <c r="BC24" s="243"/>
      <c r="BD24" s="243"/>
      <c r="BE24" s="246"/>
      <c r="BF24" s="246"/>
      <c r="BG24" s="246"/>
      <c r="BH24" s="246"/>
      <c r="BI24" s="246"/>
      <c r="BJ24" s="246"/>
      <c r="BK24" s="246"/>
      <c r="BL24" s="247"/>
      <c r="BM24" s="247"/>
      <c r="BN24" s="247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0"/>
      <c r="CF24" s="240"/>
      <c r="CG24" s="240"/>
      <c r="CH24" s="240"/>
      <c r="CI24" s="249"/>
      <c r="CJ24" s="87"/>
    </row>
    <row r="25" spans="1:88" ht="60" customHeight="1" x14ac:dyDescent="0.25">
      <c r="A25" s="262" t="s">
        <v>52</v>
      </c>
      <c r="B25" s="262"/>
      <c r="C25" s="262"/>
      <c r="D25" s="262"/>
      <c r="E25" s="262" t="s">
        <v>53</v>
      </c>
      <c r="F25" s="262"/>
      <c r="G25" s="262"/>
      <c r="H25" s="262"/>
      <c r="I25" s="262"/>
      <c r="J25" s="262"/>
      <c r="K25" s="262"/>
      <c r="L25" s="262"/>
      <c r="M25" s="263" t="s">
        <v>54</v>
      </c>
      <c r="N25" s="263"/>
      <c r="O25" s="263"/>
      <c r="P25" s="263"/>
      <c r="Q25" s="240" t="s">
        <v>39</v>
      </c>
      <c r="R25" s="240"/>
      <c r="S25" s="240"/>
      <c r="T25" s="240"/>
      <c r="U25" s="264">
        <f>SUM(119526950.61*95%)</f>
        <v>113550603.07949999</v>
      </c>
      <c r="V25" s="264"/>
      <c r="W25" s="264"/>
      <c r="X25" s="264"/>
      <c r="Y25" s="264">
        <f>SUM(119526950.61*5%)</f>
        <v>5976347.5305000003</v>
      </c>
      <c r="Z25" s="264"/>
      <c r="AA25" s="264"/>
      <c r="AB25" s="264"/>
      <c r="AC25" s="225">
        <v>3951168000170</v>
      </c>
      <c r="AD25" s="225"/>
      <c r="AE25" s="225"/>
      <c r="AF25" s="225"/>
      <c r="AG25" s="240" t="s">
        <v>55</v>
      </c>
      <c r="AH25" s="240"/>
      <c r="AI25" s="240"/>
      <c r="AJ25" s="240"/>
      <c r="AK25" s="240"/>
      <c r="AL25" s="265" t="s">
        <v>56</v>
      </c>
      <c r="AM25" s="265"/>
      <c r="AN25" s="265"/>
      <c r="AO25" s="243">
        <v>19102021</v>
      </c>
      <c r="AP25" s="243"/>
      <c r="AQ25" s="243"/>
      <c r="AR25" s="244" t="s">
        <v>57</v>
      </c>
      <c r="AS25" s="244"/>
      <c r="AT25" s="244"/>
      <c r="AU25" s="245">
        <v>4281062.08</v>
      </c>
      <c r="AV25" s="245"/>
      <c r="AW25" s="245"/>
      <c r="AX25" s="243" t="s">
        <v>35</v>
      </c>
      <c r="AY25" s="243"/>
      <c r="AZ25" s="243"/>
      <c r="BA25" s="243"/>
      <c r="BB25" s="243">
        <v>30042023</v>
      </c>
      <c r="BC25" s="243"/>
      <c r="BD25" s="243"/>
      <c r="BE25" s="246">
        <f>SUM(422861.04)</f>
        <v>422861.04</v>
      </c>
      <c r="BF25" s="246"/>
      <c r="BG25" s="246"/>
      <c r="BH25" s="246">
        <v>0</v>
      </c>
      <c r="BI25" s="246"/>
      <c r="BJ25" s="246"/>
      <c r="BK25" s="246"/>
      <c r="BL25" s="247">
        <v>449051</v>
      </c>
      <c r="BM25" s="247"/>
      <c r="BN25" s="247"/>
      <c r="BO25" s="248">
        <v>0</v>
      </c>
      <c r="BP25" s="248"/>
      <c r="BQ25" s="248"/>
      <c r="BR25" s="248"/>
      <c r="BS25" s="248">
        <v>0</v>
      </c>
      <c r="BT25" s="248"/>
      <c r="BU25" s="248"/>
      <c r="BV25" s="248"/>
      <c r="BW25" s="248">
        <v>0</v>
      </c>
      <c r="BX25" s="248"/>
      <c r="BY25" s="248"/>
      <c r="BZ25" s="248"/>
      <c r="CA25" s="248">
        <v>346474.02999999997</v>
      </c>
      <c r="CB25" s="248"/>
      <c r="CC25" s="248"/>
      <c r="CD25" s="248"/>
      <c r="CE25" s="244" t="s">
        <v>38</v>
      </c>
      <c r="CF25" s="244"/>
      <c r="CG25" s="244"/>
      <c r="CH25" s="244"/>
      <c r="CI25" s="266"/>
      <c r="CJ25" s="15"/>
    </row>
    <row r="26" spans="1:88" ht="90" customHeight="1" x14ac:dyDescent="0.25">
      <c r="A26" s="262" t="s">
        <v>58</v>
      </c>
      <c r="B26" s="262"/>
      <c r="C26" s="262"/>
      <c r="D26" s="262"/>
      <c r="E26" s="262" t="s">
        <v>59</v>
      </c>
      <c r="F26" s="262"/>
      <c r="G26" s="262"/>
      <c r="H26" s="262"/>
      <c r="I26" s="262"/>
      <c r="J26" s="262"/>
      <c r="K26" s="262"/>
      <c r="L26" s="262"/>
      <c r="M26" s="263" t="s">
        <v>54</v>
      </c>
      <c r="N26" s="263"/>
      <c r="O26" s="263"/>
      <c r="P26" s="263"/>
      <c r="Q26" s="240" t="s">
        <v>39</v>
      </c>
      <c r="R26" s="240"/>
      <c r="S26" s="240"/>
      <c r="T26" s="240"/>
      <c r="U26" s="264">
        <f>SUM(119526950.61*95%)</f>
        <v>113550603.07949999</v>
      </c>
      <c r="V26" s="264"/>
      <c r="W26" s="264"/>
      <c r="X26" s="264"/>
      <c r="Y26" s="264">
        <f>SUM(119526950.61*5%)</f>
        <v>5976347.5305000003</v>
      </c>
      <c r="Z26" s="264"/>
      <c r="AA26" s="264"/>
      <c r="AB26" s="264"/>
      <c r="AC26" s="225">
        <v>35541010000119</v>
      </c>
      <c r="AD26" s="225"/>
      <c r="AE26" s="225"/>
      <c r="AF26" s="225"/>
      <c r="AG26" s="240" t="s">
        <v>60</v>
      </c>
      <c r="AH26" s="240"/>
      <c r="AI26" s="240"/>
      <c r="AJ26" s="240"/>
      <c r="AK26" s="240"/>
      <c r="AL26" s="265" t="s">
        <v>61</v>
      </c>
      <c r="AM26" s="265"/>
      <c r="AN26" s="265"/>
      <c r="AO26" s="243">
        <v>3012022</v>
      </c>
      <c r="AP26" s="243"/>
      <c r="AQ26" s="243"/>
      <c r="AR26" s="244" t="s">
        <v>57</v>
      </c>
      <c r="AS26" s="244"/>
      <c r="AT26" s="244"/>
      <c r="AU26" s="245">
        <v>12187842.68</v>
      </c>
      <c r="AV26" s="245"/>
      <c r="AW26" s="245"/>
      <c r="AX26" s="243" t="s">
        <v>35</v>
      </c>
      <c r="AY26" s="243"/>
      <c r="AZ26" s="243"/>
      <c r="BA26" s="243"/>
      <c r="BB26" s="243">
        <v>22012023</v>
      </c>
      <c r="BC26" s="243"/>
      <c r="BD26" s="243"/>
      <c r="BE26" s="246">
        <f>SUM(2413135.96-820343.71)</f>
        <v>1592792.25</v>
      </c>
      <c r="BF26" s="246"/>
      <c r="BG26" s="246"/>
      <c r="BH26" s="246">
        <v>0</v>
      </c>
      <c r="BI26" s="246"/>
      <c r="BJ26" s="246"/>
      <c r="BK26" s="246"/>
      <c r="BL26" s="247">
        <v>449051</v>
      </c>
      <c r="BM26" s="247"/>
      <c r="BN26" s="247"/>
      <c r="BO26" s="248">
        <v>2278991.7799999998</v>
      </c>
      <c r="BP26" s="248"/>
      <c r="BQ26" s="248"/>
      <c r="BR26" s="248"/>
      <c r="BS26" s="248">
        <v>1835880.81</v>
      </c>
      <c r="BT26" s="248"/>
      <c r="BU26" s="248"/>
      <c r="BV26" s="248"/>
      <c r="BW26" s="248">
        <v>1835880.81</v>
      </c>
      <c r="BX26" s="248"/>
      <c r="BY26" s="248"/>
      <c r="BZ26" s="248"/>
      <c r="CA26" s="248">
        <f>7132580.47+BW26</f>
        <v>8968461.2799999993</v>
      </c>
      <c r="CB26" s="248"/>
      <c r="CC26" s="248"/>
      <c r="CD26" s="248"/>
      <c r="CE26" s="244" t="s">
        <v>38</v>
      </c>
      <c r="CF26" s="244"/>
      <c r="CG26" s="244"/>
      <c r="CH26" s="244"/>
      <c r="CI26" s="266"/>
      <c r="CJ26" s="15"/>
    </row>
    <row r="27" spans="1:88" ht="90" customHeight="1" x14ac:dyDescent="0.25">
      <c r="A27" s="267" t="s">
        <v>87</v>
      </c>
      <c r="B27" s="268"/>
      <c r="C27" s="268"/>
      <c r="D27" s="269"/>
      <c r="E27" s="267" t="s">
        <v>86</v>
      </c>
      <c r="F27" s="268"/>
      <c r="G27" s="268"/>
      <c r="H27" s="268"/>
      <c r="I27" s="268"/>
      <c r="J27" s="268"/>
      <c r="K27" s="268"/>
      <c r="L27" s="269"/>
      <c r="M27" s="270" t="s">
        <v>35</v>
      </c>
      <c r="N27" s="271"/>
      <c r="O27" s="271"/>
      <c r="P27" s="272"/>
      <c r="Q27" s="249" t="s">
        <v>35</v>
      </c>
      <c r="R27" s="273"/>
      <c r="S27" s="273"/>
      <c r="T27" s="274"/>
      <c r="U27" s="275" t="s">
        <v>35</v>
      </c>
      <c r="V27" s="276"/>
      <c r="W27" s="276"/>
      <c r="X27" s="277"/>
      <c r="Y27" s="275" t="s">
        <v>35</v>
      </c>
      <c r="Z27" s="276"/>
      <c r="AA27" s="276"/>
      <c r="AB27" s="277"/>
      <c r="AC27" s="278" t="s">
        <v>93</v>
      </c>
      <c r="AD27" s="279"/>
      <c r="AE27" s="279"/>
      <c r="AF27" s="280"/>
      <c r="AG27" s="249" t="s">
        <v>90</v>
      </c>
      <c r="AH27" s="273"/>
      <c r="AI27" s="273"/>
      <c r="AJ27" s="273"/>
      <c r="AK27" s="274"/>
      <c r="AL27" s="281" t="s">
        <v>91</v>
      </c>
      <c r="AM27" s="282"/>
      <c r="AN27" s="283"/>
      <c r="AO27" s="284">
        <v>44714</v>
      </c>
      <c r="AP27" s="285"/>
      <c r="AQ27" s="286"/>
      <c r="AR27" s="266" t="s">
        <v>92</v>
      </c>
      <c r="AS27" s="287"/>
      <c r="AT27" s="288"/>
      <c r="AU27" s="289">
        <v>20508920.07</v>
      </c>
      <c r="AV27" s="290"/>
      <c r="AW27" s="291"/>
      <c r="AX27" s="292" t="s">
        <v>35</v>
      </c>
      <c r="AY27" s="293"/>
      <c r="AZ27" s="293"/>
      <c r="BA27" s="294"/>
      <c r="BB27" s="292" t="s">
        <v>35</v>
      </c>
      <c r="BC27" s="293"/>
      <c r="BD27" s="294"/>
      <c r="BE27" s="275">
        <v>0</v>
      </c>
      <c r="BF27" s="276"/>
      <c r="BG27" s="277"/>
      <c r="BH27" s="275">
        <v>0</v>
      </c>
      <c r="BI27" s="276"/>
      <c r="BJ27" s="276"/>
      <c r="BK27" s="277"/>
      <c r="BL27" s="295" t="s">
        <v>71</v>
      </c>
      <c r="BM27" s="296"/>
      <c r="BN27" s="297"/>
      <c r="BO27" s="298">
        <v>615622.14</v>
      </c>
      <c r="BP27" s="299"/>
      <c r="BQ27" s="299"/>
      <c r="BR27" s="300"/>
      <c r="BS27" s="298">
        <v>0</v>
      </c>
      <c r="BT27" s="299"/>
      <c r="BU27" s="299"/>
      <c r="BV27" s="300"/>
      <c r="BW27" s="298">
        <v>0</v>
      </c>
      <c r="BX27" s="299"/>
      <c r="BY27" s="299"/>
      <c r="BZ27" s="300"/>
      <c r="CA27" s="298">
        <v>632756.04</v>
      </c>
      <c r="CB27" s="299"/>
      <c r="CC27" s="299"/>
      <c r="CD27" s="300"/>
      <c r="CE27" s="266" t="s">
        <v>38</v>
      </c>
      <c r="CF27" s="287"/>
      <c r="CG27" s="287"/>
      <c r="CH27" s="287"/>
      <c r="CI27" s="287"/>
      <c r="CJ27" s="15"/>
    </row>
    <row r="28" spans="1:88" ht="90" customHeight="1" x14ac:dyDescent="0.25">
      <c r="A28" s="262" t="s">
        <v>80</v>
      </c>
      <c r="B28" s="262"/>
      <c r="C28" s="262"/>
      <c r="D28" s="262"/>
      <c r="E28" s="262" t="s">
        <v>96</v>
      </c>
      <c r="F28" s="262"/>
      <c r="G28" s="262"/>
      <c r="H28" s="262"/>
      <c r="I28" s="262"/>
      <c r="J28" s="262"/>
      <c r="K28" s="262"/>
      <c r="L28" s="262"/>
      <c r="M28" s="263" t="s">
        <v>76</v>
      </c>
      <c r="N28" s="263"/>
      <c r="O28" s="263"/>
      <c r="P28" s="263"/>
      <c r="Q28" s="240" t="s">
        <v>39</v>
      </c>
      <c r="R28" s="240"/>
      <c r="S28" s="240"/>
      <c r="T28" s="240"/>
      <c r="U28" s="264">
        <v>53274427.439999998</v>
      </c>
      <c r="V28" s="264"/>
      <c r="W28" s="264"/>
      <c r="X28" s="264"/>
      <c r="Y28" s="264">
        <v>2803917.25</v>
      </c>
      <c r="Z28" s="264"/>
      <c r="AA28" s="264"/>
      <c r="AB28" s="264"/>
      <c r="AC28" s="225" t="s">
        <v>77</v>
      </c>
      <c r="AD28" s="225"/>
      <c r="AE28" s="225"/>
      <c r="AF28" s="225"/>
      <c r="AG28" s="240" t="s">
        <v>97</v>
      </c>
      <c r="AH28" s="240"/>
      <c r="AI28" s="240"/>
      <c r="AJ28" s="240"/>
      <c r="AK28" s="240"/>
      <c r="AL28" s="265" t="s">
        <v>78</v>
      </c>
      <c r="AM28" s="265"/>
      <c r="AN28" s="265"/>
      <c r="AO28" s="301">
        <v>44894</v>
      </c>
      <c r="AP28" s="301"/>
      <c r="AQ28" s="301"/>
      <c r="AR28" s="244" t="s">
        <v>79</v>
      </c>
      <c r="AS28" s="244"/>
      <c r="AT28" s="244"/>
      <c r="AU28" s="245">
        <v>41233948.259999998</v>
      </c>
      <c r="AV28" s="245"/>
      <c r="AW28" s="245"/>
      <c r="AX28" s="243" t="s">
        <v>35</v>
      </c>
      <c r="AY28" s="243"/>
      <c r="AZ28" s="243"/>
      <c r="BA28" s="243"/>
      <c r="BB28" s="243" t="s">
        <v>35</v>
      </c>
      <c r="BC28" s="243"/>
      <c r="BD28" s="243"/>
      <c r="BE28" s="246">
        <v>0</v>
      </c>
      <c r="BF28" s="246"/>
      <c r="BG28" s="246"/>
      <c r="BH28" s="246">
        <v>0</v>
      </c>
      <c r="BI28" s="246"/>
      <c r="BJ28" s="246"/>
      <c r="BK28" s="246"/>
      <c r="BL28" s="247" t="s">
        <v>72</v>
      </c>
      <c r="BM28" s="247"/>
      <c r="BN28" s="247"/>
      <c r="BO28" s="248">
        <v>1428936.11</v>
      </c>
      <c r="BP28" s="248"/>
      <c r="BQ28" s="248"/>
      <c r="BR28" s="248"/>
      <c r="BS28" s="248">
        <v>0</v>
      </c>
      <c r="BT28" s="248"/>
      <c r="BU28" s="248"/>
      <c r="BV28" s="248"/>
      <c r="BW28" s="248">
        <v>0</v>
      </c>
      <c r="BX28" s="248"/>
      <c r="BY28" s="248"/>
      <c r="BZ28" s="248"/>
      <c r="CA28" s="248">
        <v>0</v>
      </c>
      <c r="CB28" s="248"/>
      <c r="CC28" s="248"/>
      <c r="CD28" s="248"/>
      <c r="CE28" s="244" t="s">
        <v>38</v>
      </c>
      <c r="CF28" s="244"/>
      <c r="CG28" s="244"/>
      <c r="CH28" s="244"/>
      <c r="CI28" s="266"/>
      <c r="CJ28" s="15"/>
    </row>
    <row r="29" spans="1:88" ht="90" customHeight="1" x14ac:dyDescent="0.25">
      <c r="A29" s="262" t="s">
        <v>82</v>
      </c>
      <c r="B29" s="262"/>
      <c r="C29" s="262"/>
      <c r="D29" s="262"/>
      <c r="E29" s="262" t="s">
        <v>83</v>
      </c>
      <c r="F29" s="262"/>
      <c r="G29" s="262"/>
      <c r="H29" s="262"/>
      <c r="I29" s="262"/>
      <c r="J29" s="262"/>
      <c r="K29" s="262"/>
      <c r="L29" s="262"/>
      <c r="M29" s="270" t="s">
        <v>76</v>
      </c>
      <c r="N29" s="271"/>
      <c r="O29" s="271"/>
      <c r="P29" s="272"/>
      <c r="Q29" s="240" t="s">
        <v>39</v>
      </c>
      <c r="R29" s="240"/>
      <c r="S29" s="240"/>
      <c r="T29" s="240"/>
      <c r="U29" s="302">
        <v>53274427.439999998</v>
      </c>
      <c r="V29" s="303"/>
      <c r="W29" s="303"/>
      <c r="X29" s="304"/>
      <c r="Y29" s="302">
        <v>2803917.25</v>
      </c>
      <c r="Z29" s="303"/>
      <c r="AA29" s="303"/>
      <c r="AB29" s="304"/>
      <c r="AC29" s="225" t="s">
        <v>84</v>
      </c>
      <c r="AD29" s="225"/>
      <c r="AE29" s="225"/>
      <c r="AF29" s="225"/>
      <c r="AG29" s="240" t="s">
        <v>85</v>
      </c>
      <c r="AH29" s="240"/>
      <c r="AI29" s="240"/>
      <c r="AJ29" s="240"/>
      <c r="AK29" s="240"/>
      <c r="AL29" s="265" t="s">
        <v>81</v>
      </c>
      <c r="AM29" s="265"/>
      <c r="AN29" s="265"/>
      <c r="AO29" s="301">
        <v>44886</v>
      </c>
      <c r="AP29" s="301"/>
      <c r="AQ29" s="301"/>
      <c r="AR29" s="244" t="s">
        <v>79</v>
      </c>
      <c r="AS29" s="244"/>
      <c r="AT29" s="244"/>
      <c r="AU29" s="245">
        <v>2397327.6</v>
      </c>
      <c r="AV29" s="245"/>
      <c r="AW29" s="245"/>
      <c r="AX29" s="243" t="s">
        <v>35</v>
      </c>
      <c r="AY29" s="243"/>
      <c r="AZ29" s="243"/>
      <c r="BA29" s="243"/>
      <c r="BB29" s="243" t="s">
        <v>35</v>
      </c>
      <c r="BC29" s="243"/>
      <c r="BD29" s="243"/>
      <c r="BE29" s="246">
        <v>0</v>
      </c>
      <c r="BF29" s="246"/>
      <c r="BG29" s="246"/>
      <c r="BH29" s="246">
        <v>0</v>
      </c>
      <c r="BI29" s="246"/>
      <c r="BJ29" s="246"/>
      <c r="BK29" s="246"/>
      <c r="BL29" s="247" t="s">
        <v>71</v>
      </c>
      <c r="BM29" s="247"/>
      <c r="BN29" s="247"/>
      <c r="BO29" s="248">
        <v>107658.33</v>
      </c>
      <c r="BP29" s="248"/>
      <c r="BQ29" s="248"/>
      <c r="BR29" s="248"/>
      <c r="BS29" s="248">
        <v>0</v>
      </c>
      <c r="BT29" s="248"/>
      <c r="BU29" s="248"/>
      <c r="BV29" s="248"/>
      <c r="BW29" s="248">
        <v>0</v>
      </c>
      <c r="BX29" s="248"/>
      <c r="BY29" s="248"/>
      <c r="BZ29" s="248"/>
      <c r="CA29" s="248">
        <v>0</v>
      </c>
      <c r="CB29" s="248"/>
      <c r="CC29" s="248"/>
      <c r="CD29" s="248"/>
      <c r="CE29" s="244" t="s">
        <v>38</v>
      </c>
      <c r="CF29" s="244"/>
      <c r="CG29" s="244"/>
      <c r="CH29" s="244"/>
      <c r="CI29" s="266"/>
      <c r="CJ29" s="15"/>
    </row>
    <row r="30" spans="1:88" s="7" customFormat="1" ht="18" customHeight="1" x14ac:dyDescent="0.2">
      <c r="A30" s="190" t="s">
        <v>125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</row>
    <row r="31" spans="1:88" s="7" customFormat="1" ht="18" customHeight="1" x14ac:dyDescent="0.25">
      <c r="A31" s="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2"/>
    </row>
    <row r="32" spans="1:88" s="7" customFormat="1" ht="18" customHeight="1" x14ac:dyDescent="0.25">
      <c r="A32" s="8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2"/>
    </row>
    <row r="33" spans="1:88" s="7" customFormat="1" ht="18" customHeight="1" x14ac:dyDescent="0.25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2"/>
    </row>
    <row r="34" spans="1:88" s="7" customFormat="1" ht="18" customHeight="1" x14ac:dyDescent="0.25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"/>
    </row>
    <row r="35" spans="1:88" s="7" customFormat="1" ht="18" customHeight="1" x14ac:dyDescent="0.25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"/>
    </row>
    <row r="36" spans="1:88" s="7" customFormat="1" ht="18" customHeight="1" x14ac:dyDescent="0.25">
      <c r="A36" s="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0"/>
      <c r="AA36" s="10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10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10"/>
      <c r="AZ36" s="50"/>
      <c r="BA36" s="50"/>
      <c r="BB36" s="50"/>
      <c r="BC36" s="50"/>
      <c r="BD36" s="50"/>
      <c r="BE36" s="50"/>
      <c r="BF36" s="50"/>
      <c r="BG36" s="50"/>
      <c r="BH36" s="50"/>
      <c r="BI36" s="1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"/>
      <c r="BW36" s="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2"/>
    </row>
    <row r="37" spans="1:88" s="7" customFormat="1" ht="18" customHeight="1" x14ac:dyDescent="0.25">
      <c r="A37" s="8"/>
      <c r="B37" s="23" t="s">
        <v>132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0"/>
      <c r="N37" s="10"/>
      <c r="O37" s="23" t="s">
        <v>68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10"/>
      <c r="AA37" s="10"/>
      <c r="AB37" s="23" t="s">
        <v>117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10"/>
      <c r="AN37" s="191" t="s">
        <v>70</v>
      </c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0"/>
      <c r="AZ37" s="189" t="s">
        <v>126</v>
      </c>
      <c r="BA37" s="189"/>
      <c r="BB37" s="189"/>
      <c r="BC37" s="189"/>
      <c r="BD37" s="189"/>
      <c r="BE37" s="189"/>
      <c r="BF37" s="189"/>
      <c r="BG37" s="189"/>
      <c r="BH37" s="189"/>
      <c r="BI37" s="10"/>
      <c r="BJ37" s="189" t="s">
        <v>69</v>
      </c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0"/>
      <c r="BW37" s="10"/>
      <c r="BX37" s="189" t="s">
        <v>64</v>
      </c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2"/>
    </row>
    <row r="38" spans="1:88" s="7" customFormat="1" ht="18" customHeight="1" x14ac:dyDescent="0.25">
      <c r="A38" s="8"/>
      <c r="B38" s="16" t="s">
        <v>63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0"/>
      <c r="N38" s="10"/>
      <c r="O38" s="16" t="s">
        <v>88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0"/>
      <c r="AA38" s="10"/>
      <c r="AB38" s="16" t="s">
        <v>133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0"/>
      <c r="AN38" s="16" t="s">
        <v>89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0"/>
      <c r="AZ38" s="16" t="s">
        <v>127</v>
      </c>
      <c r="BA38" s="16"/>
      <c r="BB38" s="16"/>
      <c r="BC38" s="16"/>
      <c r="BD38" s="16"/>
      <c r="BE38" s="16"/>
      <c r="BF38" s="16"/>
      <c r="BG38" s="16"/>
      <c r="BH38" s="16"/>
      <c r="BI38" s="10"/>
      <c r="BJ38" s="16" t="s">
        <v>66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0"/>
      <c r="BW38" s="10"/>
      <c r="BX38" s="16" t="s">
        <v>95</v>
      </c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2"/>
    </row>
    <row r="39" spans="1:88" s="7" customFormat="1" ht="18" customHeight="1" x14ac:dyDescent="0.25">
      <c r="A39" s="8"/>
      <c r="B39" s="16" t="s">
        <v>134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1"/>
      <c r="N39" s="11"/>
      <c r="O39" s="16" t="s">
        <v>74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1"/>
      <c r="AA39" s="11"/>
      <c r="AB39" s="16" t="s">
        <v>118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1"/>
      <c r="AN39" s="16" t="s">
        <v>75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1"/>
      <c r="AZ39" s="16" t="s">
        <v>128</v>
      </c>
      <c r="BA39" s="16"/>
      <c r="BB39" s="16"/>
      <c r="BC39" s="16"/>
      <c r="BD39" s="16"/>
      <c r="BE39" s="16"/>
      <c r="BF39" s="16"/>
      <c r="BG39" s="16"/>
      <c r="BH39" s="16"/>
      <c r="BI39" s="11"/>
      <c r="BJ39" s="16" t="s">
        <v>94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1"/>
      <c r="BW39" s="11"/>
      <c r="BX39" s="16" t="s">
        <v>73</v>
      </c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2"/>
    </row>
    <row r="40" spans="1:88" s="7" customFormat="1" ht="18" customHeight="1" x14ac:dyDescent="0.25">
      <c r="A40" s="8"/>
      <c r="B40" s="16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6" t="s">
        <v>62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1"/>
      <c r="AA40" s="11"/>
      <c r="AB40" s="16" t="s">
        <v>62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/>
      <c r="AN40" s="16" t="s">
        <v>62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1"/>
      <c r="AZ40" s="16" t="s">
        <v>67</v>
      </c>
      <c r="BA40" s="16"/>
      <c r="BB40" s="16"/>
      <c r="BC40" s="16"/>
      <c r="BD40" s="16"/>
      <c r="BE40" s="16"/>
      <c r="BF40" s="16"/>
      <c r="BG40" s="16"/>
      <c r="BH40" s="16"/>
      <c r="BI40" s="11"/>
      <c r="BJ40" s="16" t="s">
        <v>62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1"/>
      <c r="BW40" s="11"/>
      <c r="BX40" s="16" t="s">
        <v>65</v>
      </c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2"/>
    </row>
    <row r="41" spans="1:88" s="7" customFormat="1" ht="18" customHeight="1" x14ac:dyDescent="0.25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2"/>
    </row>
    <row r="42" spans="1:88" s="7" customFormat="1" ht="18" customHeight="1" x14ac:dyDescent="0.25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"/>
    </row>
    <row r="43" spans="1:88" s="7" customFormat="1" ht="18" customHeight="1" x14ac:dyDescent="0.25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"/>
    </row>
    <row r="44" spans="1:88" s="7" customFormat="1" ht="18" customHeight="1" x14ac:dyDescent="0.25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"/>
    </row>
    <row r="45" spans="1:88" s="7" customFormat="1" ht="18" customHeight="1" x14ac:dyDescent="0.25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"/>
    </row>
    <row r="46" spans="1:88" s="7" customFormat="1" ht="18" customHeight="1" x14ac:dyDescent="0.25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"/>
    </row>
    <row r="47" spans="1:88" s="7" customFormat="1" ht="18" customHeight="1" x14ac:dyDescent="0.25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"/>
    </row>
    <row r="48" spans="1:88" s="7" customFormat="1" ht="18" customHeight="1" x14ac:dyDescent="0.25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"/>
    </row>
    <row r="49" spans="1:88" s="7" customFormat="1" ht="18" customHeight="1" x14ac:dyDescent="0.25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3"/>
      <c r="AS49" s="5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"/>
    </row>
    <row r="50" spans="1:88" s="7" customFormat="1" ht="18" customHeight="1" x14ac:dyDescent="0.25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"/>
    </row>
  </sheetData>
  <mergeCells count="267">
    <mergeCell ref="BX40:CI40"/>
    <mergeCell ref="B40:L40"/>
    <mergeCell ref="O40:Y40"/>
    <mergeCell ref="AB40:AL40"/>
    <mergeCell ref="AN40:AX40"/>
    <mergeCell ref="AZ40:BH40"/>
    <mergeCell ref="BJ40:BU40"/>
    <mergeCell ref="BX38:CI38"/>
    <mergeCell ref="B39:L39"/>
    <mergeCell ref="O39:Y39"/>
    <mergeCell ref="AB39:AL39"/>
    <mergeCell ref="AN39:AX39"/>
    <mergeCell ref="AZ39:BH39"/>
    <mergeCell ref="BJ39:BU39"/>
    <mergeCell ref="BX39:CI39"/>
    <mergeCell ref="B38:L38"/>
    <mergeCell ref="O38:Y38"/>
    <mergeCell ref="AB38:AL38"/>
    <mergeCell ref="AN38:AX38"/>
    <mergeCell ref="AZ38:BH38"/>
    <mergeCell ref="BJ38:BU38"/>
    <mergeCell ref="BJ36:BU36"/>
    <mergeCell ref="BX36:CI36"/>
    <mergeCell ref="B37:L37"/>
    <mergeCell ref="O37:Y37"/>
    <mergeCell ref="AB37:AL37"/>
    <mergeCell ref="AN37:AX37"/>
    <mergeCell ref="AZ37:BH37"/>
    <mergeCell ref="BJ37:BU37"/>
    <mergeCell ref="BX37:CI37"/>
    <mergeCell ref="BS29:BV29"/>
    <mergeCell ref="BW29:BZ29"/>
    <mergeCell ref="CA29:CD29"/>
    <mergeCell ref="CE29:CI29"/>
    <mergeCell ref="A30:CJ30"/>
    <mergeCell ref="B36:L36"/>
    <mergeCell ref="O36:Y36"/>
    <mergeCell ref="AB36:AL36"/>
    <mergeCell ref="AO36:AX36"/>
    <mergeCell ref="AZ36:BH36"/>
    <mergeCell ref="AX29:BA29"/>
    <mergeCell ref="BB29:BD29"/>
    <mergeCell ref="BE29:BG29"/>
    <mergeCell ref="BH29:BK29"/>
    <mergeCell ref="BL29:BN29"/>
    <mergeCell ref="BO29:BR29"/>
    <mergeCell ref="AC29:AF29"/>
    <mergeCell ref="AG29:AK29"/>
    <mergeCell ref="AL29:AN29"/>
    <mergeCell ref="AO29:AQ29"/>
    <mergeCell ref="AR29:AT29"/>
    <mergeCell ref="AU29:AW29"/>
    <mergeCell ref="BS28:BV28"/>
    <mergeCell ref="BW28:BZ28"/>
    <mergeCell ref="CA28:CD28"/>
    <mergeCell ref="CE28:CI28"/>
    <mergeCell ref="A29:D29"/>
    <mergeCell ref="E29:L29"/>
    <mergeCell ref="M29:P29"/>
    <mergeCell ref="Q29:T29"/>
    <mergeCell ref="U29:X29"/>
    <mergeCell ref="Y29:AB29"/>
    <mergeCell ref="AX28:BA28"/>
    <mergeCell ref="BB28:BD28"/>
    <mergeCell ref="BE28:BG28"/>
    <mergeCell ref="BH28:BK28"/>
    <mergeCell ref="BL28:BN28"/>
    <mergeCell ref="BO28:BR28"/>
    <mergeCell ref="AC28:AF28"/>
    <mergeCell ref="AG28:AK28"/>
    <mergeCell ref="AL28:AN28"/>
    <mergeCell ref="AO28:AQ28"/>
    <mergeCell ref="AR28:AT28"/>
    <mergeCell ref="AU28:AW28"/>
    <mergeCell ref="BS27:BV27"/>
    <mergeCell ref="BW27:BZ27"/>
    <mergeCell ref="CA27:CD27"/>
    <mergeCell ref="CE27:CI27"/>
    <mergeCell ref="A28:D28"/>
    <mergeCell ref="E28:L28"/>
    <mergeCell ref="M28:P28"/>
    <mergeCell ref="Q28:T28"/>
    <mergeCell ref="U28:X28"/>
    <mergeCell ref="Y28:AB28"/>
    <mergeCell ref="AX27:BA27"/>
    <mergeCell ref="BB27:BD27"/>
    <mergeCell ref="BE27:BG27"/>
    <mergeCell ref="BH27:BK27"/>
    <mergeCell ref="BL27:BN27"/>
    <mergeCell ref="BO27:BR27"/>
    <mergeCell ref="AC27:AF27"/>
    <mergeCell ref="AG27:AK27"/>
    <mergeCell ref="AL27:AN27"/>
    <mergeCell ref="AO27:AQ27"/>
    <mergeCell ref="AR27:AT27"/>
    <mergeCell ref="AU27:AW27"/>
    <mergeCell ref="BS26:BV26"/>
    <mergeCell ref="BW26:BZ26"/>
    <mergeCell ref="CA26:CD26"/>
    <mergeCell ref="CE26:CI26"/>
    <mergeCell ref="A27:D27"/>
    <mergeCell ref="E27:L27"/>
    <mergeCell ref="M27:P27"/>
    <mergeCell ref="Q27:T27"/>
    <mergeCell ref="U27:X27"/>
    <mergeCell ref="Y27:AB27"/>
    <mergeCell ref="AX26:BA26"/>
    <mergeCell ref="BB26:BD26"/>
    <mergeCell ref="BE26:BG26"/>
    <mergeCell ref="BH26:BK26"/>
    <mergeCell ref="BL26:BN26"/>
    <mergeCell ref="BO26:BR26"/>
    <mergeCell ref="AC26:AF26"/>
    <mergeCell ref="AG26:AK26"/>
    <mergeCell ref="AL26:AN26"/>
    <mergeCell ref="AO26:AQ26"/>
    <mergeCell ref="AR26:AT26"/>
    <mergeCell ref="AU26:AW26"/>
    <mergeCell ref="BS25:BV25"/>
    <mergeCell ref="BW25:BZ25"/>
    <mergeCell ref="CA25:CD25"/>
    <mergeCell ref="CE25:CI25"/>
    <mergeCell ref="A26:D26"/>
    <mergeCell ref="E26:L26"/>
    <mergeCell ref="M26:P26"/>
    <mergeCell ref="Q26:T26"/>
    <mergeCell ref="U26:X26"/>
    <mergeCell ref="Y26:AB26"/>
    <mergeCell ref="AX25:BA25"/>
    <mergeCell ref="BB25:BD25"/>
    <mergeCell ref="BE25:BG25"/>
    <mergeCell ref="BH25:BK25"/>
    <mergeCell ref="BL25:BN25"/>
    <mergeCell ref="BO25:BR25"/>
    <mergeCell ref="AC25:AF25"/>
    <mergeCell ref="AG25:AK25"/>
    <mergeCell ref="AL25:AN25"/>
    <mergeCell ref="AO25:AQ25"/>
    <mergeCell ref="AR25:AT25"/>
    <mergeCell ref="AU25:AW25"/>
    <mergeCell ref="A25:D25"/>
    <mergeCell ref="E25:L25"/>
    <mergeCell ref="M25:P25"/>
    <mergeCell ref="Q25:T25"/>
    <mergeCell ref="U25:X25"/>
    <mergeCell ref="Y25:AB25"/>
    <mergeCell ref="BS22:BV24"/>
    <mergeCell ref="BW22:BZ24"/>
    <mergeCell ref="CA22:CD24"/>
    <mergeCell ref="CE22:CI24"/>
    <mergeCell ref="CJ22:CJ24"/>
    <mergeCell ref="M23:P23"/>
    <mergeCell ref="U23:X23"/>
    <mergeCell ref="Y23:AB23"/>
    <mergeCell ref="M24:P24"/>
    <mergeCell ref="U24:X24"/>
    <mergeCell ref="AX22:BA24"/>
    <mergeCell ref="BB22:BD24"/>
    <mergeCell ref="BE22:BG24"/>
    <mergeCell ref="BH22:BK24"/>
    <mergeCell ref="BL22:BN24"/>
    <mergeCell ref="BO22:BR24"/>
    <mergeCell ref="AC22:AF24"/>
    <mergeCell ref="AG22:AK24"/>
    <mergeCell ref="AL22:AN24"/>
    <mergeCell ref="AO22:AQ24"/>
    <mergeCell ref="AR22:AT24"/>
    <mergeCell ref="AU22:AW24"/>
    <mergeCell ref="A22:D24"/>
    <mergeCell ref="E22:L24"/>
    <mergeCell ref="M22:P22"/>
    <mergeCell ref="Q22:T24"/>
    <mergeCell ref="U22:X22"/>
    <mergeCell ref="Y22:AB22"/>
    <mergeCell ref="Y24:AB24"/>
    <mergeCell ref="CA19:CD21"/>
    <mergeCell ref="CE19:CI21"/>
    <mergeCell ref="CJ19:CJ21"/>
    <mergeCell ref="M20:P20"/>
    <mergeCell ref="U20:X20"/>
    <mergeCell ref="Y20:AB20"/>
    <mergeCell ref="M21:P21"/>
    <mergeCell ref="U21:X21"/>
    <mergeCell ref="Y21:AB21"/>
    <mergeCell ref="BE19:BG21"/>
    <mergeCell ref="BH19:BK21"/>
    <mergeCell ref="BL19:BN21"/>
    <mergeCell ref="BO19:BR21"/>
    <mergeCell ref="BS19:BV21"/>
    <mergeCell ref="BW19:BZ21"/>
    <mergeCell ref="AL19:AN21"/>
    <mergeCell ref="AO19:AQ21"/>
    <mergeCell ref="AR19:AT21"/>
    <mergeCell ref="AU19:AW21"/>
    <mergeCell ref="AX19:BA21"/>
    <mergeCell ref="BB19:BD21"/>
    <mergeCell ref="CA18:CD18"/>
    <mergeCell ref="CE18:CI18"/>
    <mergeCell ref="A19:D21"/>
    <mergeCell ref="E19:L21"/>
    <mergeCell ref="M19:P19"/>
    <mergeCell ref="Q19:T21"/>
    <mergeCell ref="U19:X19"/>
    <mergeCell ref="Y19:AB19"/>
    <mergeCell ref="AC19:AF21"/>
    <mergeCell ref="AG19:AK21"/>
    <mergeCell ref="BE18:BG18"/>
    <mergeCell ref="BH18:BK18"/>
    <mergeCell ref="BL18:BN18"/>
    <mergeCell ref="BO18:BR18"/>
    <mergeCell ref="BS18:BV18"/>
    <mergeCell ref="BW18:BZ18"/>
    <mergeCell ref="AL18:AN18"/>
    <mergeCell ref="AO18:AQ18"/>
    <mergeCell ref="AR18:AT18"/>
    <mergeCell ref="AU18:AW18"/>
    <mergeCell ref="AX18:BA18"/>
    <mergeCell ref="BB18:BD18"/>
    <mergeCell ref="BW16:BZ17"/>
    <mergeCell ref="CA16:CD17"/>
    <mergeCell ref="A18:D18"/>
    <mergeCell ref="E18:L18"/>
    <mergeCell ref="M18:P18"/>
    <mergeCell ref="Q18:T18"/>
    <mergeCell ref="U18:X18"/>
    <mergeCell ref="Y18:AB18"/>
    <mergeCell ref="AC18:AF18"/>
    <mergeCell ref="AG18:AK18"/>
    <mergeCell ref="AX16:BA17"/>
    <mergeCell ref="BB16:BD17"/>
    <mergeCell ref="BE16:BG17"/>
    <mergeCell ref="BL16:BN17"/>
    <mergeCell ref="BO16:BR17"/>
    <mergeCell ref="BS16:BV17"/>
    <mergeCell ref="BH15:BK17"/>
    <mergeCell ref="BL15:CD15"/>
    <mergeCell ref="CE15:CI17"/>
    <mergeCell ref="CJ15:CJ17"/>
    <mergeCell ref="M16:P17"/>
    <mergeCell ref="Q16:T17"/>
    <mergeCell ref="U16:X17"/>
    <mergeCell ref="Y16:AB17"/>
    <mergeCell ref="AC16:AF17"/>
    <mergeCell ref="AG16:AK17"/>
    <mergeCell ref="A15:D17"/>
    <mergeCell ref="E15:L17"/>
    <mergeCell ref="M15:AB15"/>
    <mergeCell ref="AC15:AK15"/>
    <mergeCell ref="AL15:BA15"/>
    <mergeCell ref="BB15:BG15"/>
    <mergeCell ref="AL16:AN17"/>
    <mergeCell ref="AO16:AQ17"/>
    <mergeCell ref="AR16:AT17"/>
    <mergeCell ref="AU16:AW17"/>
    <mergeCell ref="A11:F11"/>
    <mergeCell ref="G11:O11"/>
    <mergeCell ref="A12:F12"/>
    <mergeCell ref="G12:O12"/>
    <mergeCell ref="A13:F13"/>
    <mergeCell ref="G13:O13"/>
    <mergeCell ref="A1:CI4"/>
    <mergeCell ref="A5:CI5"/>
    <mergeCell ref="A6:CI6"/>
    <mergeCell ref="A8:CI8"/>
    <mergeCell ref="A9:CI9"/>
    <mergeCell ref="A10:F10"/>
    <mergeCell ref="G10:O10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50"/>
  <sheetViews>
    <sheetView topLeftCell="K7" workbookViewId="0">
      <selection activeCell="BH22" sqref="BH22:BK24"/>
    </sheetView>
  </sheetViews>
  <sheetFormatPr defaultColWidth="3.7109375" defaultRowHeight="18" customHeight="1" x14ac:dyDescent="0.25"/>
  <cols>
    <col min="1" max="4" width="3.7109375" style="1"/>
    <col min="5" max="5" width="4.28515625" style="1" customWidth="1"/>
    <col min="6" max="17" width="3.7109375" style="1"/>
    <col min="18" max="19" width="2.7109375" style="1" customWidth="1"/>
    <col min="20" max="21" width="3.7109375" style="1"/>
    <col min="22" max="23" width="4.28515625" style="1" customWidth="1"/>
    <col min="24" max="26" width="3.7109375" style="1"/>
    <col min="27" max="27" width="4.7109375" style="1" customWidth="1"/>
    <col min="28" max="28" width="4.42578125" style="1" customWidth="1"/>
    <col min="29" max="29" width="3.7109375" style="1"/>
    <col min="30" max="31" width="4.28515625" style="1" customWidth="1"/>
    <col min="32" max="47" width="3.7109375" style="1"/>
    <col min="48" max="49" width="4.7109375" style="1" customWidth="1"/>
    <col min="50" max="56" width="3.7109375" style="1"/>
    <col min="57" max="57" width="4.85546875" style="1" customWidth="1"/>
    <col min="58" max="58" width="3.85546875" style="1" customWidth="1"/>
    <col min="59" max="59" width="6.140625" style="1" customWidth="1"/>
    <col min="60" max="83" width="3.7109375" style="1"/>
    <col min="84" max="86" width="4.7109375" style="1" customWidth="1"/>
    <col min="87" max="87" width="3.7109375" style="1"/>
    <col min="88" max="88" width="15.28515625" style="2" hidden="1" customWidth="1"/>
    <col min="89" max="260" width="3.7109375" style="3"/>
    <col min="261" max="261" width="4.28515625" style="3" customWidth="1"/>
    <col min="262" max="273" width="3.7109375" style="3"/>
    <col min="274" max="275" width="2.7109375" style="3" customWidth="1"/>
    <col min="276" max="277" width="3.7109375" style="3"/>
    <col min="278" max="279" width="4.28515625" style="3" customWidth="1"/>
    <col min="280" max="282" width="3.7109375" style="3"/>
    <col min="283" max="283" width="4.7109375" style="3" customWidth="1"/>
    <col min="284" max="284" width="4.42578125" style="3" customWidth="1"/>
    <col min="285" max="285" width="3.7109375" style="3"/>
    <col min="286" max="287" width="4.28515625" style="3" customWidth="1"/>
    <col min="288" max="303" width="3.7109375" style="3"/>
    <col min="304" max="305" width="4.7109375" style="3" customWidth="1"/>
    <col min="306" max="312" width="3.7109375" style="3"/>
    <col min="313" max="313" width="4.85546875" style="3" customWidth="1"/>
    <col min="314" max="314" width="3.85546875" style="3" customWidth="1"/>
    <col min="315" max="315" width="6.140625" style="3" customWidth="1"/>
    <col min="316" max="339" width="3.7109375" style="3"/>
    <col min="340" max="342" width="4.7109375" style="3" customWidth="1"/>
    <col min="343" max="343" width="3.7109375" style="3"/>
    <col min="344" max="344" width="0" style="3" hidden="1" customWidth="1"/>
    <col min="345" max="516" width="3.7109375" style="3"/>
    <col min="517" max="517" width="4.28515625" style="3" customWidth="1"/>
    <col min="518" max="529" width="3.7109375" style="3"/>
    <col min="530" max="531" width="2.7109375" style="3" customWidth="1"/>
    <col min="532" max="533" width="3.7109375" style="3"/>
    <col min="534" max="535" width="4.28515625" style="3" customWidth="1"/>
    <col min="536" max="538" width="3.7109375" style="3"/>
    <col min="539" max="539" width="4.7109375" style="3" customWidth="1"/>
    <col min="540" max="540" width="4.42578125" style="3" customWidth="1"/>
    <col min="541" max="541" width="3.7109375" style="3"/>
    <col min="542" max="543" width="4.28515625" style="3" customWidth="1"/>
    <col min="544" max="559" width="3.7109375" style="3"/>
    <col min="560" max="561" width="4.7109375" style="3" customWidth="1"/>
    <col min="562" max="568" width="3.7109375" style="3"/>
    <col min="569" max="569" width="4.85546875" style="3" customWidth="1"/>
    <col min="570" max="570" width="3.85546875" style="3" customWidth="1"/>
    <col min="571" max="571" width="6.140625" style="3" customWidth="1"/>
    <col min="572" max="595" width="3.7109375" style="3"/>
    <col min="596" max="598" width="4.7109375" style="3" customWidth="1"/>
    <col min="599" max="599" width="3.7109375" style="3"/>
    <col min="600" max="600" width="0" style="3" hidden="1" customWidth="1"/>
    <col min="601" max="772" width="3.7109375" style="3"/>
    <col min="773" max="773" width="4.28515625" style="3" customWidth="1"/>
    <col min="774" max="785" width="3.7109375" style="3"/>
    <col min="786" max="787" width="2.7109375" style="3" customWidth="1"/>
    <col min="788" max="789" width="3.7109375" style="3"/>
    <col min="790" max="791" width="4.28515625" style="3" customWidth="1"/>
    <col min="792" max="794" width="3.7109375" style="3"/>
    <col min="795" max="795" width="4.7109375" style="3" customWidth="1"/>
    <col min="796" max="796" width="4.42578125" style="3" customWidth="1"/>
    <col min="797" max="797" width="3.7109375" style="3"/>
    <col min="798" max="799" width="4.28515625" style="3" customWidth="1"/>
    <col min="800" max="815" width="3.7109375" style="3"/>
    <col min="816" max="817" width="4.7109375" style="3" customWidth="1"/>
    <col min="818" max="824" width="3.7109375" style="3"/>
    <col min="825" max="825" width="4.85546875" style="3" customWidth="1"/>
    <col min="826" max="826" width="3.85546875" style="3" customWidth="1"/>
    <col min="827" max="827" width="6.140625" style="3" customWidth="1"/>
    <col min="828" max="851" width="3.7109375" style="3"/>
    <col min="852" max="854" width="4.7109375" style="3" customWidth="1"/>
    <col min="855" max="855" width="3.7109375" style="3"/>
    <col min="856" max="856" width="0" style="3" hidden="1" customWidth="1"/>
    <col min="857" max="1028" width="3.7109375" style="3"/>
    <col min="1029" max="1029" width="4.28515625" style="3" customWidth="1"/>
    <col min="1030" max="1041" width="3.7109375" style="3"/>
    <col min="1042" max="1043" width="2.7109375" style="3" customWidth="1"/>
    <col min="1044" max="1045" width="3.7109375" style="3"/>
    <col min="1046" max="1047" width="4.28515625" style="3" customWidth="1"/>
    <col min="1048" max="1050" width="3.7109375" style="3"/>
    <col min="1051" max="1051" width="4.7109375" style="3" customWidth="1"/>
    <col min="1052" max="1052" width="4.42578125" style="3" customWidth="1"/>
    <col min="1053" max="1053" width="3.7109375" style="3"/>
    <col min="1054" max="1055" width="4.28515625" style="3" customWidth="1"/>
    <col min="1056" max="1071" width="3.7109375" style="3"/>
    <col min="1072" max="1073" width="4.7109375" style="3" customWidth="1"/>
    <col min="1074" max="1080" width="3.7109375" style="3"/>
    <col min="1081" max="1081" width="4.85546875" style="3" customWidth="1"/>
    <col min="1082" max="1082" width="3.85546875" style="3" customWidth="1"/>
    <col min="1083" max="1083" width="6.140625" style="3" customWidth="1"/>
    <col min="1084" max="1107" width="3.7109375" style="3"/>
    <col min="1108" max="1110" width="4.7109375" style="3" customWidth="1"/>
    <col min="1111" max="1111" width="3.7109375" style="3"/>
    <col min="1112" max="1112" width="0" style="3" hidden="1" customWidth="1"/>
    <col min="1113" max="1284" width="3.7109375" style="3"/>
    <col min="1285" max="1285" width="4.28515625" style="3" customWidth="1"/>
    <col min="1286" max="1297" width="3.7109375" style="3"/>
    <col min="1298" max="1299" width="2.7109375" style="3" customWidth="1"/>
    <col min="1300" max="1301" width="3.7109375" style="3"/>
    <col min="1302" max="1303" width="4.28515625" style="3" customWidth="1"/>
    <col min="1304" max="1306" width="3.7109375" style="3"/>
    <col min="1307" max="1307" width="4.7109375" style="3" customWidth="1"/>
    <col min="1308" max="1308" width="4.42578125" style="3" customWidth="1"/>
    <col min="1309" max="1309" width="3.7109375" style="3"/>
    <col min="1310" max="1311" width="4.28515625" style="3" customWidth="1"/>
    <col min="1312" max="1327" width="3.7109375" style="3"/>
    <col min="1328" max="1329" width="4.7109375" style="3" customWidth="1"/>
    <col min="1330" max="1336" width="3.7109375" style="3"/>
    <col min="1337" max="1337" width="4.85546875" style="3" customWidth="1"/>
    <col min="1338" max="1338" width="3.85546875" style="3" customWidth="1"/>
    <col min="1339" max="1339" width="6.140625" style="3" customWidth="1"/>
    <col min="1340" max="1363" width="3.7109375" style="3"/>
    <col min="1364" max="1366" width="4.7109375" style="3" customWidth="1"/>
    <col min="1367" max="1367" width="3.7109375" style="3"/>
    <col min="1368" max="1368" width="0" style="3" hidden="1" customWidth="1"/>
    <col min="1369" max="1540" width="3.7109375" style="3"/>
    <col min="1541" max="1541" width="4.28515625" style="3" customWidth="1"/>
    <col min="1542" max="1553" width="3.7109375" style="3"/>
    <col min="1554" max="1555" width="2.7109375" style="3" customWidth="1"/>
    <col min="1556" max="1557" width="3.7109375" style="3"/>
    <col min="1558" max="1559" width="4.28515625" style="3" customWidth="1"/>
    <col min="1560" max="1562" width="3.7109375" style="3"/>
    <col min="1563" max="1563" width="4.7109375" style="3" customWidth="1"/>
    <col min="1564" max="1564" width="4.42578125" style="3" customWidth="1"/>
    <col min="1565" max="1565" width="3.7109375" style="3"/>
    <col min="1566" max="1567" width="4.28515625" style="3" customWidth="1"/>
    <col min="1568" max="1583" width="3.7109375" style="3"/>
    <col min="1584" max="1585" width="4.7109375" style="3" customWidth="1"/>
    <col min="1586" max="1592" width="3.7109375" style="3"/>
    <col min="1593" max="1593" width="4.85546875" style="3" customWidth="1"/>
    <col min="1594" max="1594" width="3.85546875" style="3" customWidth="1"/>
    <col min="1595" max="1595" width="6.140625" style="3" customWidth="1"/>
    <col min="1596" max="1619" width="3.7109375" style="3"/>
    <col min="1620" max="1622" width="4.7109375" style="3" customWidth="1"/>
    <col min="1623" max="1623" width="3.7109375" style="3"/>
    <col min="1624" max="1624" width="0" style="3" hidden="1" customWidth="1"/>
    <col min="1625" max="1796" width="3.7109375" style="3"/>
    <col min="1797" max="1797" width="4.28515625" style="3" customWidth="1"/>
    <col min="1798" max="1809" width="3.7109375" style="3"/>
    <col min="1810" max="1811" width="2.7109375" style="3" customWidth="1"/>
    <col min="1812" max="1813" width="3.7109375" style="3"/>
    <col min="1814" max="1815" width="4.28515625" style="3" customWidth="1"/>
    <col min="1816" max="1818" width="3.7109375" style="3"/>
    <col min="1819" max="1819" width="4.7109375" style="3" customWidth="1"/>
    <col min="1820" max="1820" width="4.42578125" style="3" customWidth="1"/>
    <col min="1821" max="1821" width="3.7109375" style="3"/>
    <col min="1822" max="1823" width="4.28515625" style="3" customWidth="1"/>
    <col min="1824" max="1839" width="3.7109375" style="3"/>
    <col min="1840" max="1841" width="4.7109375" style="3" customWidth="1"/>
    <col min="1842" max="1848" width="3.7109375" style="3"/>
    <col min="1849" max="1849" width="4.85546875" style="3" customWidth="1"/>
    <col min="1850" max="1850" width="3.85546875" style="3" customWidth="1"/>
    <col min="1851" max="1851" width="6.140625" style="3" customWidth="1"/>
    <col min="1852" max="1875" width="3.7109375" style="3"/>
    <col min="1876" max="1878" width="4.7109375" style="3" customWidth="1"/>
    <col min="1879" max="1879" width="3.7109375" style="3"/>
    <col min="1880" max="1880" width="0" style="3" hidden="1" customWidth="1"/>
    <col min="1881" max="2052" width="3.7109375" style="3"/>
    <col min="2053" max="2053" width="4.28515625" style="3" customWidth="1"/>
    <col min="2054" max="2065" width="3.7109375" style="3"/>
    <col min="2066" max="2067" width="2.7109375" style="3" customWidth="1"/>
    <col min="2068" max="2069" width="3.7109375" style="3"/>
    <col min="2070" max="2071" width="4.28515625" style="3" customWidth="1"/>
    <col min="2072" max="2074" width="3.7109375" style="3"/>
    <col min="2075" max="2075" width="4.7109375" style="3" customWidth="1"/>
    <col min="2076" max="2076" width="4.42578125" style="3" customWidth="1"/>
    <col min="2077" max="2077" width="3.7109375" style="3"/>
    <col min="2078" max="2079" width="4.28515625" style="3" customWidth="1"/>
    <col min="2080" max="2095" width="3.7109375" style="3"/>
    <col min="2096" max="2097" width="4.7109375" style="3" customWidth="1"/>
    <col min="2098" max="2104" width="3.7109375" style="3"/>
    <col min="2105" max="2105" width="4.85546875" style="3" customWidth="1"/>
    <col min="2106" max="2106" width="3.85546875" style="3" customWidth="1"/>
    <col min="2107" max="2107" width="6.140625" style="3" customWidth="1"/>
    <col min="2108" max="2131" width="3.7109375" style="3"/>
    <col min="2132" max="2134" width="4.7109375" style="3" customWidth="1"/>
    <col min="2135" max="2135" width="3.7109375" style="3"/>
    <col min="2136" max="2136" width="0" style="3" hidden="1" customWidth="1"/>
    <col min="2137" max="2308" width="3.7109375" style="3"/>
    <col min="2309" max="2309" width="4.28515625" style="3" customWidth="1"/>
    <col min="2310" max="2321" width="3.7109375" style="3"/>
    <col min="2322" max="2323" width="2.7109375" style="3" customWidth="1"/>
    <col min="2324" max="2325" width="3.7109375" style="3"/>
    <col min="2326" max="2327" width="4.28515625" style="3" customWidth="1"/>
    <col min="2328" max="2330" width="3.7109375" style="3"/>
    <col min="2331" max="2331" width="4.7109375" style="3" customWidth="1"/>
    <col min="2332" max="2332" width="4.42578125" style="3" customWidth="1"/>
    <col min="2333" max="2333" width="3.7109375" style="3"/>
    <col min="2334" max="2335" width="4.28515625" style="3" customWidth="1"/>
    <col min="2336" max="2351" width="3.7109375" style="3"/>
    <col min="2352" max="2353" width="4.7109375" style="3" customWidth="1"/>
    <col min="2354" max="2360" width="3.7109375" style="3"/>
    <col min="2361" max="2361" width="4.85546875" style="3" customWidth="1"/>
    <col min="2362" max="2362" width="3.85546875" style="3" customWidth="1"/>
    <col min="2363" max="2363" width="6.140625" style="3" customWidth="1"/>
    <col min="2364" max="2387" width="3.7109375" style="3"/>
    <col min="2388" max="2390" width="4.7109375" style="3" customWidth="1"/>
    <col min="2391" max="2391" width="3.7109375" style="3"/>
    <col min="2392" max="2392" width="0" style="3" hidden="1" customWidth="1"/>
    <col min="2393" max="2564" width="3.7109375" style="3"/>
    <col min="2565" max="2565" width="4.28515625" style="3" customWidth="1"/>
    <col min="2566" max="2577" width="3.7109375" style="3"/>
    <col min="2578" max="2579" width="2.7109375" style="3" customWidth="1"/>
    <col min="2580" max="2581" width="3.7109375" style="3"/>
    <col min="2582" max="2583" width="4.28515625" style="3" customWidth="1"/>
    <col min="2584" max="2586" width="3.7109375" style="3"/>
    <col min="2587" max="2587" width="4.7109375" style="3" customWidth="1"/>
    <col min="2588" max="2588" width="4.42578125" style="3" customWidth="1"/>
    <col min="2589" max="2589" width="3.7109375" style="3"/>
    <col min="2590" max="2591" width="4.28515625" style="3" customWidth="1"/>
    <col min="2592" max="2607" width="3.7109375" style="3"/>
    <col min="2608" max="2609" width="4.7109375" style="3" customWidth="1"/>
    <col min="2610" max="2616" width="3.7109375" style="3"/>
    <col min="2617" max="2617" width="4.85546875" style="3" customWidth="1"/>
    <col min="2618" max="2618" width="3.85546875" style="3" customWidth="1"/>
    <col min="2619" max="2619" width="6.140625" style="3" customWidth="1"/>
    <col min="2620" max="2643" width="3.7109375" style="3"/>
    <col min="2644" max="2646" width="4.7109375" style="3" customWidth="1"/>
    <col min="2647" max="2647" width="3.7109375" style="3"/>
    <col min="2648" max="2648" width="0" style="3" hidden="1" customWidth="1"/>
    <col min="2649" max="2820" width="3.7109375" style="3"/>
    <col min="2821" max="2821" width="4.28515625" style="3" customWidth="1"/>
    <col min="2822" max="2833" width="3.7109375" style="3"/>
    <col min="2834" max="2835" width="2.7109375" style="3" customWidth="1"/>
    <col min="2836" max="2837" width="3.7109375" style="3"/>
    <col min="2838" max="2839" width="4.28515625" style="3" customWidth="1"/>
    <col min="2840" max="2842" width="3.7109375" style="3"/>
    <col min="2843" max="2843" width="4.7109375" style="3" customWidth="1"/>
    <col min="2844" max="2844" width="4.42578125" style="3" customWidth="1"/>
    <col min="2845" max="2845" width="3.7109375" style="3"/>
    <col min="2846" max="2847" width="4.28515625" style="3" customWidth="1"/>
    <col min="2848" max="2863" width="3.7109375" style="3"/>
    <col min="2864" max="2865" width="4.7109375" style="3" customWidth="1"/>
    <col min="2866" max="2872" width="3.7109375" style="3"/>
    <col min="2873" max="2873" width="4.85546875" style="3" customWidth="1"/>
    <col min="2874" max="2874" width="3.85546875" style="3" customWidth="1"/>
    <col min="2875" max="2875" width="6.140625" style="3" customWidth="1"/>
    <col min="2876" max="2899" width="3.7109375" style="3"/>
    <col min="2900" max="2902" width="4.7109375" style="3" customWidth="1"/>
    <col min="2903" max="2903" width="3.7109375" style="3"/>
    <col min="2904" max="2904" width="0" style="3" hidden="1" customWidth="1"/>
    <col min="2905" max="3076" width="3.7109375" style="3"/>
    <col min="3077" max="3077" width="4.28515625" style="3" customWidth="1"/>
    <col min="3078" max="3089" width="3.7109375" style="3"/>
    <col min="3090" max="3091" width="2.7109375" style="3" customWidth="1"/>
    <col min="3092" max="3093" width="3.7109375" style="3"/>
    <col min="3094" max="3095" width="4.28515625" style="3" customWidth="1"/>
    <col min="3096" max="3098" width="3.7109375" style="3"/>
    <col min="3099" max="3099" width="4.7109375" style="3" customWidth="1"/>
    <col min="3100" max="3100" width="4.42578125" style="3" customWidth="1"/>
    <col min="3101" max="3101" width="3.7109375" style="3"/>
    <col min="3102" max="3103" width="4.28515625" style="3" customWidth="1"/>
    <col min="3104" max="3119" width="3.7109375" style="3"/>
    <col min="3120" max="3121" width="4.7109375" style="3" customWidth="1"/>
    <col min="3122" max="3128" width="3.7109375" style="3"/>
    <col min="3129" max="3129" width="4.85546875" style="3" customWidth="1"/>
    <col min="3130" max="3130" width="3.85546875" style="3" customWidth="1"/>
    <col min="3131" max="3131" width="6.140625" style="3" customWidth="1"/>
    <col min="3132" max="3155" width="3.7109375" style="3"/>
    <col min="3156" max="3158" width="4.7109375" style="3" customWidth="1"/>
    <col min="3159" max="3159" width="3.7109375" style="3"/>
    <col min="3160" max="3160" width="0" style="3" hidden="1" customWidth="1"/>
    <col min="3161" max="3332" width="3.7109375" style="3"/>
    <col min="3333" max="3333" width="4.28515625" style="3" customWidth="1"/>
    <col min="3334" max="3345" width="3.7109375" style="3"/>
    <col min="3346" max="3347" width="2.7109375" style="3" customWidth="1"/>
    <col min="3348" max="3349" width="3.7109375" style="3"/>
    <col min="3350" max="3351" width="4.28515625" style="3" customWidth="1"/>
    <col min="3352" max="3354" width="3.7109375" style="3"/>
    <col min="3355" max="3355" width="4.7109375" style="3" customWidth="1"/>
    <col min="3356" max="3356" width="4.42578125" style="3" customWidth="1"/>
    <col min="3357" max="3357" width="3.7109375" style="3"/>
    <col min="3358" max="3359" width="4.28515625" style="3" customWidth="1"/>
    <col min="3360" max="3375" width="3.7109375" style="3"/>
    <col min="3376" max="3377" width="4.7109375" style="3" customWidth="1"/>
    <col min="3378" max="3384" width="3.7109375" style="3"/>
    <col min="3385" max="3385" width="4.85546875" style="3" customWidth="1"/>
    <col min="3386" max="3386" width="3.85546875" style="3" customWidth="1"/>
    <col min="3387" max="3387" width="6.140625" style="3" customWidth="1"/>
    <col min="3388" max="3411" width="3.7109375" style="3"/>
    <col min="3412" max="3414" width="4.7109375" style="3" customWidth="1"/>
    <col min="3415" max="3415" width="3.7109375" style="3"/>
    <col min="3416" max="3416" width="0" style="3" hidden="1" customWidth="1"/>
    <col min="3417" max="3588" width="3.7109375" style="3"/>
    <col min="3589" max="3589" width="4.28515625" style="3" customWidth="1"/>
    <col min="3590" max="3601" width="3.7109375" style="3"/>
    <col min="3602" max="3603" width="2.7109375" style="3" customWidth="1"/>
    <col min="3604" max="3605" width="3.7109375" style="3"/>
    <col min="3606" max="3607" width="4.28515625" style="3" customWidth="1"/>
    <col min="3608" max="3610" width="3.7109375" style="3"/>
    <col min="3611" max="3611" width="4.7109375" style="3" customWidth="1"/>
    <col min="3612" max="3612" width="4.42578125" style="3" customWidth="1"/>
    <col min="3613" max="3613" width="3.7109375" style="3"/>
    <col min="3614" max="3615" width="4.28515625" style="3" customWidth="1"/>
    <col min="3616" max="3631" width="3.7109375" style="3"/>
    <col min="3632" max="3633" width="4.7109375" style="3" customWidth="1"/>
    <col min="3634" max="3640" width="3.7109375" style="3"/>
    <col min="3641" max="3641" width="4.85546875" style="3" customWidth="1"/>
    <col min="3642" max="3642" width="3.85546875" style="3" customWidth="1"/>
    <col min="3643" max="3643" width="6.140625" style="3" customWidth="1"/>
    <col min="3644" max="3667" width="3.7109375" style="3"/>
    <col min="3668" max="3670" width="4.7109375" style="3" customWidth="1"/>
    <col min="3671" max="3671" width="3.7109375" style="3"/>
    <col min="3672" max="3672" width="0" style="3" hidden="1" customWidth="1"/>
    <col min="3673" max="3844" width="3.7109375" style="3"/>
    <col min="3845" max="3845" width="4.28515625" style="3" customWidth="1"/>
    <col min="3846" max="3857" width="3.7109375" style="3"/>
    <col min="3858" max="3859" width="2.7109375" style="3" customWidth="1"/>
    <col min="3860" max="3861" width="3.7109375" style="3"/>
    <col min="3862" max="3863" width="4.28515625" style="3" customWidth="1"/>
    <col min="3864" max="3866" width="3.7109375" style="3"/>
    <col min="3867" max="3867" width="4.7109375" style="3" customWidth="1"/>
    <col min="3868" max="3868" width="4.42578125" style="3" customWidth="1"/>
    <col min="3869" max="3869" width="3.7109375" style="3"/>
    <col min="3870" max="3871" width="4.28515625" style="3" customWidth="1"/>
    <col min="3872" max="3887" width="3.7109375" style="3"/>
    <col min="3888" max="3889" width="4.7109375" style="3" customWidth="1"/>
    <col min="3890" max="3896" width="3.7109375" style="3"/>
    <col min="3897" max="3897" width="4.85546875" style="3" customWidth="1"/>
    <col min="3898" max="3898" width="3.85546875" style="3" customWidth="1"/>
    <col min="3899" max="3899" width="6.140625" style="3" customWidth="1"/>
    <col min="3900" max="3923" width="3.7109375" style="3"/>
    <col min="3924" max="3926" width="4.7109375" style="3" customWidth="1"/>
    <col min="3927" max="3927" width="3.7109375" style="3"/>
    <col min="3928" max="3928" width="0" style="3" hidden="1" customWidth="1"/>
    <col min="3929" max="4100" width="3.7109375" style="3"/>
    <col min="4101" max="4101" width="4.28515625" style="3" customWidth="1"/>
    <col min="4102" max="4113" width="3.7109375" style="3"/>
    <col min="4114" max="4115" width="2.7109375" style="3" customWidth="1"/>
    <col min="4116" max="4117" width="3.7109375" style="3"/>
    <col min="4118" max="4119" width="4.28515625" style="3" customWidth="1"/>
    <col min="4120" max="4122" width="3.7109375" style="3"/>
    <col min="4123" max="4123" width="4.7109375" style="3" customWidth="1"/>
    <col min="4124" max="4124" width="4.42578125" style="3" customWidth="1"/>
    <col min="4125" max="4125" width="3.7109375" style="3"/>
    <col min="4126" max="4127" width="4.28515625" style="3" customWidth="1"/>
    <col min="4128" max="4143" width="3.7109375" style="3"/>
    <col min="4144" max="4145" width="4.7109375" style="3" customWidth="1"/>
    <col min="4146" max="4152" width="3.7109375" style="3"/>
    <col min="4153" max="4153" width="4.85546875" style="3" customWidth="1"/>
    <col min="4154" max="4154" width="3.85546875" style="3" customWidth="1"/>
    <col min="4155" max="4155" width="6.140625" style="3" customWidth="1"/>
    <col min="4156" max="4179" width="3.7109375" style="3"/>
    <col min="4180" max="4182" width="4.7109375" style="3" customWidth="1"/>
    <col min="4183" max="4183" width="3.7109375" style="3"/>
    <col min="4184" max="4184" width="0" style="3" hidden="1" customWidth="1"/>
    <col min="4185" max="4356" width="3.7109375" style="3"/>
    <col min="4357" max="4357" width="4.28515625" style="3" customWidth="1"/>
    <col min="4358" max="4369" width="3.7109375" style="3"/>
    <col min="4370" max="4371" width="2.7109375" style="3" customWidth="1"/>
    <col min="4372" max="4373" width="3.7109375" style="3"/>
    <col min="4374" max="4375" width="4.28515625" style="3" customWidth="1"/>
    <col min="4376" max="4378" width="3.7109375" style="3"/>
    <col min="4379" max="4379" width="4.7109375" style="3" customWidth="1"/>
    <col min="4380" max="4380" width="4.42578125" style="3" customWidth="1"/>
    <col min="4381" max="4381" width="3.7109375" style="3"/>
    <col min="4382" max="4383" width="4.28515625" style="3" customWidth="1"/>
    <col min="4384" max="4399" width="3.7109375" style="3"/>
    <col min="4400" max="4401" width="4.7109375" style="3" customWidth="1"/>
    <col min="4402" max="4408" width="3.7109375" style="3"/>
    <col min="4409" max="4409" width="4.85546875" style="3" customWidth="1"/>
    <col min="4410" max="4410" width="3.85546875" style="3" customWidth="1"/>
    <col min="4411" max="4411" width="6.140625" style="3" customWidth="1"/>
    <col min="4412" max="4435" width="3.7109375" style="3"/>
    <col min="4436" max="4438" width="4.7109375" style="3" customWidth="1"/>
    <col min="4439" max="4439" width="3.7109375" style="3"/>
    <col min="4440" max="4440" width="0" style="3" hidden="1" customWidth="1"/>
    <col min="4441" max="4612" width="3.7109375" style="3"/>
    <col min="4613" max="4613" width="4.28515625" style="3" customWidth="1"/>
    <col min="4614" max="4625" width="3.7109375" style="3"/>
    <col min="4626" max="4627" width="2.7109375" style="3" customWidth="1"/>
    <col min="4628" max="4629" width="3.7109375" style="3"/>
    <col min="4630" max="4631" width="4.28515625" style="3" customWidth="1"/>
    <col min="4632" max="4634" width="3.7109375" style="3"/>
    <col min="4635" max="4635" width="4.7109375" style="3" customWidth="1"/>
    <col min="4636" max="4636" width="4.42578125" style="3" customWidth="1"/>
    <col min="4637" max="4637" width="3.7109375" style="3"/>
    <col min="4638" max="4639" width="4.28515625" style="3" customWidth="1"/>
    <col min="4640" max="4655" width="3.7109375" style="3"/>
    <col min="4656" max="4657" width="4.7109375" style="3" customWidth="1"/>
    <col min="4658" max="4664" width="3.7109375" style="3"/>
    <col min="4665" max="4665" width="4.85546875" style="3" customWidth="1"/>
    <col min="4666" max="4666" width="3.85546875" style="3" customWidth="1"/>
    <col min="4667" max="4667" width="6.140625" style="3" customWidth="1"/>
    <col min="4668" max="4691" width="3.7109375" style="3"/>
    <col min="4692" max="4694" width="4.7109375" style="3" customWidth="1"/>
    <col min="4695" max="4695" width="3.7109375" style="3"/>
    <col min="4696" max="4696" width="0" style="3" hidden="1" customWidth="1"/>
    <col min="4697" max="4868" width="3.7109375" style="3"/>
    <col min="4869" max="4869" width="4.28515625" style="3" customWidth="1"/>
    <col min="4870" max="4881" width="3.7109375" style="3"/>
    <col min="4882" max="4883" width="2.7109375" style="3" customWidth="1"/>
    <col min="4884" max="4885" width="3.7109375" style="3"/>
    <col min="4886" max="4887" width="4.28515625" style="3" customWidth="1"/>
    <col min="4888" max="4890" width="3.7109375" style="3"/>
    <col min="4891" max="4891" width="4.7109375" style="3" customWidth="1"/>
    <col min="4892" max="4892" width="4.42578125" style="3" customWidth="1"/>
    <col min="4893" max="4893" width="3.7109375" style="3"/>
    <col min="4894" max="4895" width="4.28515625" style="3" customWidth="1"/>
    <col min="4896" max="4911" width="3.7109375" style="3"/>
    <col min="4912" max="4913" width="4.7109375" style="3" customWidth="1"/>
    <col min="4914" max="4920" width="3.7109375" style="3"/>
    <col min="4921" max="4921" width="4.85546875" style="3" customWidth="1"/>
    <col min="4922" max="4922" width="3.85546875" style="3" customWidth="1"/>
    <col min="4923" max="4923" width="6.140625" style="3" customWidth="1"/>
    <col min="4924" max="4947" width="3.7109375" style="3"/>
    <col min="4948" max="4950" width="4.7109375" style="3" customWidth="1"/>
    <col min="4951" max="4951" width="3.7109375" style="3"/>
    <col min="4952" max="4952" width="0" style="3" hidden="1" customWidth="1"/>
    <col min="4953" max="5124" width="3.7109375" style="3"/>
    <col min="5125" max="5125" width="4.28515625" style="3" customWidth="1"/>
    <col min="5126" max="5137" width="3.7109375" style="3"/>
    <col min="5138" max="5139" width="2.7109375" style="3" customWidth="1"/>
    <col min="5140" max="5141" width="3.7109375" style="3"/>
    <col min="5142" max="5143" width="4.28515625" style="3" customWidth="1"/>
    <col min="5144" max="5146" width="3.7109375" style="3"/>
    <col min="5147" max="5147" width="4.7109375" style="3" customWidth="1"/>
    <col min="5148" max="5148" width="4.42578125" style="3" customWidth="1"/>
    <col min="5149" max="5149" width="3.7109375" style="3"/>
    <col min="5150" max="5151" width="4.28515625" style="3" customWidth="1"/>
    <col min="5152" max="5167" width="3.7109375" style="3"/>
    <col min="5168" max="5169" width="4.7109375" style="3" customWidth="1"/>
    <col min="5170" max="5176" width="3.7109375" style="3"/>
    <col min="5177" max="5177" width="4.85546875" style="3" customWidth="1"/>
    <col min="5178" max="5178" width="3.85546875" style="3" customWidth="1"/>
    <col min="5179" max="5179" width="6.140625" style="3" customWidth="1"/>
    <col min="5180" max="5203" width="3.7109375" style="3"/>
    <col min="5204" max="5206" width="4.7109375" style="3" customWidth="1"/>
    <col min="5207" max="5207" width="3.7109375" style="3"/>
    <col min="5208" max="5208" width="0" style="3" hidden="1" customWidth="1"/>
    <col min="5209" max="5380" width="3.7109375" style="3"/>
    <col min="5381" max="5381" width="4.28515625" style="3" customWidth="1"/>
    <col min="5382" max="5393" width="3.7109375" style="3"/>
    <col min="5394" max="5395" width="2.7109375" style="3" customWidth="1"/>
    <col min="5396" max="5397" width="3.7109375" style="3"/>
    <col min="5398" max="5399" width="4.28515625" style="3" customWidth="1"/>
    <col min="5400" max="5402" width="3.7109375" style="3"/>
    <col min="5403" max="5403" width="4.7109375" style="3" customWidth="1"/>
    <col min="5404" max="5404" width="4.42578125" style="3" customWidth="1"/>
    <col min="5405" max="5405" width="3.7109375" style="3"/>
    <col min="5406" max="5407" width="4.28515625" style="3" customWidth="1"/>
    <col min="5408" max="5423" width="3.7109375" style="3"/>
    <col min="5424" max="5425" width="4.7109375" style="3" customWidth="1"/>
    <col min="5426" max="5432" width="3.7109375" style="3"/>
    <col min="5433" max="5433" width="4.85546875" style="3" customWidth="1"/>
    <col min="5434" max="5434" width="3.85546875" style="3" customWidth="1"/>
    <col min="5435" max="5435" width="6.140625" style="3" customWidth="1"/>
    <col min="5436" max="5459" width="3.7109375" style="3"/>
    <col min="5460" max="5462" width="4.7109375" style="3" customWidth="1"/>
    <col min="5463" max="5463" width="3.7109375" style="3"/>
    <col min="5464" max="5464" width="0" style="3" hidden="1" customWidth="1"/>
    <col min="5465" max="5636" width="3.7109375" style="3"/>
    <col min="5637" max="5637" width="4.28515625" style="3" customWidth="1"/>
    <col min="5638" max="5649" width="3.7109375" style="3"/>
    <col min="5650" max="5651" width="2.7109375" style="3" customWidth="1"/>
    <col min="5652" max="5653" width="3.7109375" style="3"/>
    <col min="5654" max="5655" width="4.28515625" style="3" customWidth="1"/>
    <col min="5656" max="5658" width="3.7109375" style="3"/>
    <col min="5659" max="5659" width="4.7109375" style="3" customWidth="1"/>
    <col min="5660" max="5660" width="4.42578125" style="3" customWidth="1"/>
    <col min="5661" max="5661" width="3.7109375" style="3"/>
    <col min="5662" max="5663" width="4.28515625" style="3" customWidth="1"/>
    <col min="5664" max="5679" width="3.7109375" style="3"/>
    <col min="5680" max="5681" width="4.7109375" style="3" customWidth="1"/>
    <col min="5682" max="5688" width="3.7109375" style="3"/>
    <col min="5689" max="5689" width="4.85546875" style="3" customWidth="1"/>
    <col min="5690" max="5690" width="3.85546875" style="3" customWidth="1"/>
    <col min="5691" max="5691" width="6.140625" style="3" customWidth="1"/>
    <col min="5692" max="5715" width="3.7109375" style="3"/>
    <col min="5716" max="5718" width="4.7109375" style="3" customWidth="1"/>
    <col min="5719" max="5719" width="3.7109375" style="3"/>
    <col min="5720" max="5720" width="0" style="3" hidden="1" customWidth="1"/>
    <col min="5721" max="5892" width="3.7109375" style="3"/>
    <col min="5893" max="5893" width="4.28515625" style="3" customWidth="1"/>
    <col min="5894" max="5905" width="3.7109375" style="3"/>
    <col min="5906" max="5907" width="2.7109375" style="3" customWidth="1"/>
    <col min="5908" max="5909" width="3.7109375" style="3"/>
    <col min="5910" max="5911" width="4.28515625" style="3" customWidth="1"/>
    <col min="5912" max="5914" width="3.7109375" style="3"/>
    <col min="5915" max="5915" width="4.7109375" style="3" customWidth="1"/>
    <col min="5916" max="5916" width="4.42578125" style="3" customWidth="1"/>
    <col min="5917" max="5917" width="3.7109375" style="3"/>
    <col min="5918" max="5919" width="4.28515625" style="3" customWidth="1"/>
    <col min="5920" max="5935" width="3.7109375" style="3"/>
    <col min="5936" max="5937" width="4.7109375" style="3" customWidth="1"/>
    <col min="5938" max="5944" width="3.7109375" style="3"/>
    <col min="5945" max="5945" width="4.85546875" style="3" customWidth="1"/>
    <col min="5946" max="5946" width="3.85546875" style="3" customWidth="1"/>
    <col min="5947" max="5947" width="6.140625" style="3" customWidth="1"/>
    <col min="5948" max="5971" width="3.7109375" style="3"/>
    <col min="5972" max="5974" width="4.7109375" style="3" customWidth="1"/>
    <col min="5975" max="5975" width="3.7109375" style="3"/>
    <col min="5976" max="5976" width="0" style="3" hidden="1" customWidth="1"/>
    <col min="5977" max="6148" width="3.7109375" style="3"/>
    <col min="6149" max="6149" width="4.28515625" style="3" customWidth="1"/>
    <col min="6150" max="6161" width="3.7109375" style="3"/>
    <col min="6162" max="6163" width="2.7109375" style="3" customWidth="1"/>
    <col min="6164" max="6165" width="3.7109375" style="3"/>
    <col min="6166" max="6167" width="4.28515625" style="3" customWidth="1"/>
    <col min="6168" max="6170" width="3.7109375" style="3"/>
    <col min="6171" max="6171" width="4.7109375" style="3" customWidth="1"/>
    <col min="6172" max="6172" width="4.42578125" style="3" customWidth="1"/>
    <col min="6173" max="6173" width="3.7109375" style="3"/>
    <col min="6174" max="6175" width="4.28515625" style="3" customWidth="1"/>
    <col min="6176" max="6191" width="3.7109375" style="3"/>
    <col min="6192" max="6193" width="4.7109375" style="3" customWidth="1"/>
    <col min="6194" max="6200" width="3.7109375" style="3"/>
    <col min="6201" max="6201" width="4.85546875" style="3" customWidth="1"/>
    <col min="6202" max="6202" width="3.85546875" style="3" customWidth="1"/>
    <col min="6203" max="6203" width="6.140625" style="3" customWidth="1"/>
    <col min="6204" max="6227" width="3.7109375" style="3"/>
    <col min="6228" max="6230" width="4.7109375" style="3" customWidth="1"/>
    <col min="6231" max="6231" width="3.7109375" style="3"/>
    <col min="6232" max="6232" width="0" style="3" hidden="1" customWidth="1"/>
    <col min="6233" max="6404" width="3.7109375" style="3"/>
    <col min="6405" max="6405" width="4.28515625" style="3" customWidth="1"/>
    <col min="6406" max="6417" width="3.7109375" style="3"/>
    <col min="6418" max="6419" width="2.7109375" style="3" customWidth="1"/>
    <col min="6420" max="6421" width="3.7109375" style="3"/>
    <col min="6422" max="6423" width="4.28515625" style="3" customWidth="1"/>
    <col min="6424" max="6426" width="3.7109375" style="3"/>
    <col min="6427" max="6427" width="4.7109375" style="3" customWidth="1"/>
    <col min="6428" max="6428" width="4.42578125" style="3" customWidth="1"/>
    <col min="6429" max="6429" width="3.7109375" style="3"/>
    <col min="6430" max="6431" width="4.28515625" style="3" customWidth="1"/>
    <col min="6432" max="6447" width="3.7109375" style="3"/>
    <col min="6448" max="6449" width="4.7109375" style="3" customWidth="1"/>
    <col min="6450" max="6456" width="3.7109375" style="3"/>
    <col min="6457" max="6457" width="4.85546875" style="3" customWidth="1"/>
    <col min="6458" max="6458" width="3.85546875" style="3" customWidth="1"/>
    <col min="6459" max="6459" width="6.140625" style="3" customWidth="1"/>
    <col min="6460" max="6483" width="3.7109375" style="3"/>
    <col min="6484" max="6486" width="4.7109375" style="3" customWidth="1"/>
    <col min="6487" max="6487" width="3.7109375" style="3"/>
    <col min="6488" max="6488" width="0" style="3" hidden="1" customWidth="1"/>
    <col min="6489" max="6660" width="3.7109375" style="3"/>
    <col min="6661" max="6661" width="4.28515625" style="3" customWidth="1"/>
    <col min="6662" max="6673" width="3.7109375" style="3"/>
    <col min="6674" max="6675" width="2.7109375" style="3" customWidth="1"/>
    <col min="6676" max="6677" width="3.7109375" style="3"/>
    <col min="6678" max="6679" width="4.28515625" style="3" customWidth="1"/>
    <col min="6680" max="6682" width="3.7109375" style="3"/>
    <col min="6683" max="6683" width="4.7109375" style="3" customWidth="1"/>
    <col min="6684" max="6684" width="4.42578125" style="3" customWidth="1"/>
    <col min="6685" max="6685" width="3.7109375" style="3"/>
    <col min="6686" max="6687" width="4.28515625" style="3" customWidth="1"/>
    <col min="6688" max="6703" width="3.7109375" style="3"/>
    <col min="6704" max="6705" width="4.7109375" style="3" customWidth="1"/>
    <col min="6706" max="6712" width="3.7109375" style="3"/>
    <col min="6713" max="6713" width="4.85546875" style="3" customWidth="1"/>
    <col min="6714" max="6714" width="3.85546875" style="3" customWidth="1"/>
    <col min="6715" max="6715" width="6.140625" style="3" customWidth="1"/>
    <col min="6716" max="6739" width="3.7109375" style="3"/>
    <col min="6740" max="6742" width="4.7109375" style="3" customWidth="1"/>
    <col min="6743" max="6743" width="3.7109375" style="3"/>
    <col min="6744" max="6744" width="0" style="3" hidden="1" customWidth="1"/>
    <col min="6745" max="6916" width="3.7109375" style="3"/>
    <col min="6917" max="6917" width="4.28515625" style="3" customWidth="1"/>
    <col min="6918" max="6929" width="3.7109375" style="3"/>
    <col min="6930" max="6931" width="2.7109375" style="3" customWidth="1"/>
    <col min="6932" max="6933" width="3.7109375" style="3"/>
    <col min="6934" max="6935" width="4.28515625" style="3" customWidth="1"/>
    <col min="6936" max="6938" width="3.7109375" style="3"/>
    <col min="6939" max="6939" width="4.7109375" style="3" customWidth="1"/>
    <col min="6940" max="6940" width="4.42578125" style="3" customWidth="1"/>
    <col min="6941" max="6941" width="3.7109375" style="3"/>
    <col min="6942" max="6943" width="4.28515625" style="3" customWidth="1"/>
    <col min="6944" max="6959" width="3.7109375" style="3"/>
    <col min="6960" max="6961" width="4.7109375" style="3" customWidth="1"/>
    <col min="6962" max="6968" width="3.7109375" style="3"/>
    <col min="6969" max="6969" width="4.85546875" style="3" customWidth="1"/>
    <col min="6970" max="6970" width="3.85546875" style="3" customWidth="1"/>
    <col min="6971" max="6971" width="6.140625" style="3" customWidth="1"/>
    <col min="6972" max="6995" width="3.7109375" style="3"/>
    <col min="6996" max="6998" width="4.7109375" style="3" customWidth="1"/>
    <col min="6999" max="6999" width="3.7109375" style="3"/>
    <col min="7000" max="7000" width="0" style="3" hidden="1" customWidth="1"/>
    <col min="7001" max="7172" width="3.7109375" style="3"/>
    <col min="7173" max="7173" width="4.28515625" style="3" customWidth="1"/>
    <col min="7174" max="7185" width="3.7109375" style="3"/>
    <col min="7186" max="7187" width="2.7109375" style="3" customWidth="1"/>
    <col min="7188" max="7189" width="3.7109375" style="3"/>
    <col min="7190" max="7191" width="4.28515625" style="3" customWidth="1"/>
    <col min="7192" max="7194" width="3.7109375" style="3"/>
    <col min="7195" max="7195" width="4.7109375" style="3" customWidth="1"/>
    <col min="7196" max="7196" width="4.42578125" style="3" customWidth="1"/>
    <col min="7197" max="7197" width="3.7109375" style="3"/>
    <col min="7198" max="7199" width="4.28515625" style="3" customWidth="1"/>
    <col min="7200" max="7215" width="3.7109375" style="3"/>
    <col min="7216" max="7217" width="4.7109375" style="3" customWidth="1"/>
    <col min="7218" max="7224" width="3.7109375" style="3"/>
    <col min="7225" max="7225" width="4.85546875" style="3" customWidth="1"/>
    <col min="7226" max="7226" width="3.85546875" style="3" customWidth="1"/>
    <col min="7227" max="7227" width="6.140625" style="3" customWidth="1"/>
    <col min="7228" max="7251" width="3.7109375" style="3"/>
    <col min="7252" max="7254" width="4.7109375" style="3" customWidth="1"/>
    <col min="7255" max="7255" width="3.7109375" style="3"/>
    <col min="7256" max="7256" width="0" style="3" hidden="1" customWidth="1"/>
    <col min="7257" max="7428" width="3.7109375" style="3"/>
    <col min="7429" max="7429" width="4.28515625" style="3" customWidth="1"/>
    <col min="7430" max="7441" width="3.7109375" style="3"/>
    <col min="7442" max="7443" width="2.7109375" style="3" customWidth="1"/>
    <col min="7444" max="7445" width="3.7109375" style="3"/>
    <col min="7446" max="7447" width="4.28515625" style="3" customWidth="1"/>
    <col min="7448" max="7450" width="3.7109375" style="3"/>
    <col min="7451" max="7451" width="4.7109375" style="3" customWidth="1"/>
    <col min="7452" max="7452" width="4.42578125" style="3" customWidth="1"/>
    <col min="7453" max="7453" width="3.7109375" style="3"/>
    <col min="7454" max="7455" width="4.28515625" style="3" customWidth="1"/>
    <col min="7456" max="7471" width="3.7109375" style="3"/>
    <col min="7472" max="7473" width="4.7109375" style="3" customWidth="1"/>
    <col min="7474" max="7480" width="3.7109375" style="3"/>
    <col min="7481" max="7481" width="4.85546875" style="3" customWidth="1"/>
    <col min="7482" max="7482" width="3.85546875" style="3" customWidth="1"/>
    <col min="7483" max="7483" width="6.140625" style="3" customWidth="1"/>
    <col min="7484" max="7507" width="3.7109375" style="3"/>
    <col min="7508" max="7510" width="4.7109375" style="3" customWidth="1"/>
    <col min="7511" max="7511" width="3.7109375" style="3"/>
    <col min="7512" max="7512" width="0" style="3" hidden="1" customWidth="1"/>
    <col min="7513" max="7684" width="3.7109375" style="3"/>
    <col min="7685" max="7685" width="4.28515625" style="3" customWidth="1"/>
    <col min="7686" max="7697" width="3.7109375" style="3"/>
    <col min="7698" max="7699" width="2.7109375" style="3" customWidth="1"/>
    <col min="7700" max="7701" width="3.7109375" style="3"/>
    <col min="7702" max="7703" width="4.28515625" style="3" customWidth="1"/>
    <col min="7704" max="7706" width="3.7109375" style="3"/>
    <col min="7707" max="7707" width="4.7109375" style="3" customWidth="1"/>
    <col min="7708" max="7708" width="4.42578125" style="3" customWidth="1"/>
    <col min="7709" max="7709" width="3.7109375" style="3"/>
    <col min="7710" max="7711" width="4.28515625" style="3" customWidth="1"/>
    <col min="7712" max="7727" width="3.7109375" style="3"/>
    <col min="7728" max="7729" width="4.7109375" style="3" customWidth="1"/>
    <col min="7730" max="7736" width="3.7109375" style="3"/>
    <col min="7737" max="7737" width="4.85546875" style="3" customWidth="1"/>
    <col min="7738" max="7738" width="3.85546875" style="3" customWidth="1"/>
    <col min="7739" max="7739" width="6.140625" style="3" customWidth="1"/>
    <col min="7740" max="7763" width="3.7109375" style="3"/>
    <col min="7764" max="7766" width="4.7109375" style="3" customWidth="1"/>
    <col min="7767" max="7767" width="3.7109375" style="3"/>
    <col min="7768" max="7768" width="0" style="3" hidden="1" customWidth="1"/>
    <col min="7769" max="7940" width="3.7109375" style="3"/>
    <col min="7941" max="7941" width="4.28515625" style="3" customWidth="1"/>
    <col min="7942" max="7953" width="3.7109375" style="3"/>
    <col min="7954" max="7955" width="2.7109375" style="3" customWidth="1"/>
    <col min="7956" max="7957" width="3.7109375" style="3"/>
    <col min="7958" max="7959" width="4.28515625" style="3" customWidth="1"/>
    <col min="7960" max="7962" width="3.7109375" style="3"/>
    <col min="7963" max="7963" width="4.7109375" style="3" customWidth="1"/>
    <col min="7964" max="7964" width="4.42578125" style="3" customWidth="1"/>
    <col min="7965" max="7965" width="3.7109375" style="3"/>
    <col min="7966" max="7967" width="4.28515625" style="3" customWidth="1"/>
    <col min="7968" max="7983" width="3.7109375" style="3"/>
    <col min="7984" max="7985" width="4.7109375" style="3" customWidth="1"/>
    <col min="7986" max="7992" width="3.7109375" style="3"/>
    <col min="7993" max="7993" width="4.85546875" style="3" customWidth="1"/>
    <col min="7994" max="7994" width="3.85546875" style="3" customWidth="1"/>
    <col min="7995" max="7995" width="6.140625" style="3" customWidth="1"/>
    <col min="7996" max="8019" width="3.7109375" style="3"/>
    <col min="8020" max="8022" width="4.7109375" style="3" customWidth="1"/>
    <col min="8023" max="8023" width="3.7109375" style="3"/>
    <col min="8024" max="8024" width="0" style="3" hidden="1" customWidth="1"/>
    <col min="8025" max="8196" width="3.7109375" style="3"/>
    <col min="8197" max="8197" width="4.28515625" style="3" customWidth="1"/>
    <col min="8198" max="8209" width="3.7109375" style="3"/>
    <col min="8210" max="8211" width="2.7109375" style="3" customWidth="1"/>
    <col min="8212" max="8213" width="3.7109375" style="3"/>
    <col min="8214" max="8215" width="4.28515625" style="3" customWidth="1"/>
    <col min="8216" max="8218" width="3.7109375" style="3"/>
    <col min="8219" max="8219" width="4.7109375" style="3" customWidth="1"/>
    <col min="8220" max="8220" width="4.42578125" style="3" customWidth="1"/>
    <col min="8221" max="8221" width="3.7109375" style="3"/>
    <col min="8222" max="8223" width="4.28515625" style="3" customWidth="1"/>
    <col min="8224" max="8239" width="3.7109375" style="3"/>
    <col min="8240" max="8241" width="4.7109375" style="3" customWidth="1"/>
    <col min="8242" max="8248" width="3.7109375" style="3"/>
    <col min="8249" max="8249" width="4.85546875" style="3" customWidth="1"/>
    <col min="8250" max="8250" width="3.85546875" style="3" customWidth="1"/>
    <col min="8251" max="8251" width="6.140625" style="3" customWidth="1"/>
    <col min="8252" max="8275" width="3.7109375" style="3"/>
    <col min="8276" max="8278" width="4.7109375" style="3" customWidth="1"/>
    <col min="8279" max="8279" width="3.7109375" style="3"/>
    <col min="8280" max="8280" width="0" style="3" hidden="1" customWidth="1"/>
    <col min="8281" max="8452" width="3.7109375" style="3"/>
    <col min="8453" max="8453" width="4.28515625" style="3" customWidth="1"/>
    <col min="8454" max="8465" width="3.7109375" style="3"/>
    <col min="8466" max="8467" width="2.7109375" style="3" customWidth="1"/>
    <col min="8468" max="8469" width="3.7109375" style="3"/>
    <col min="8470" max="8471" width="4.28515625" style="3" customWidth="1"/>
    <col min="8472" max="8474" width="3.7109375" style="3"/>
    <col min="8475" max="8475" width="4.7109375" style="3" customWidth="1"/>
    <col min="8476" max="8476" width="4.42578125" style="3" customWidth="1"/>
    <col min="8477" max="8477" width="3.7109375" style="3"/>
    <col min="8478" max="8479" width="4.28515625" style="3" customWidth="1"/>
    <col min="8480" max="8495" width="3.7109375" style="3"/>
    <col min="8496" max="8497" width="4.7109375" style="3" customWidth="1"/>
    <col min="8498" max="8504" width="3.7109375" style="3"/>
    <col min="8505" max="8505" width="4.85546875" style="3" customWidth="1"/>
    <col min="8506" max="8506" width="3.85546875" style="3" customWidth="1"/>
    <col min="8507" max="8507" width="6.140625" style="3" customWidth="1"/>
    <col min="8508" max="8531" width="3.7109375" style="3"/>
    <col min="8532" max="8534" width="4.7109375" style="3" customWidth="1"/>
    <col min="8535" max="8535" width="3.7109375" style="3"/>
    <col min="8536" max="8536" width="0" style="3" hidden="1" customWidth="1"/>
    <col min="8537" max="8708" width="3.7109375" style="3"/>
    <col min="8709" max="8709" width="4.28515625" style="3" customWidth="1"/>
    <col min="8710" max="8721" width="3.7109375" style="3"/>
    <col min="8722" max="8723" width="2.7109375" style="3" customWidth="1"/>
    <col min="8724" max="8725" width="3.7109375" style="3"/>
    <col min="8726" max="8727" width="4.28515625" style="3" customWidth="1"/>
    <col min="8728" max="8730" width="3.7109375" style="3"/>
    <col min="8731" max="8731" width="4.7109375" style="3" customWidth="1"/>
    <col min="8732" max="8732" width="4.42578125" style="3" customWidth="1"/>
    <col min="8733" max="8733" width="3.7109375" style="3"/>
    <col min="8734" max="8735" width="4.28515625" style="3" customWidth="1"/>
    <col min="8736" max="8751" width="3.7109375" style="3"/>
    <col min="8752" max="8753" width="4.7109375" style="3" customWidth="1"/>
    <col min="8754" max="8760" width="3.7109375" style="3"/>
    <col min="8761" max="8761" width="4.85546875" style="3" customWidth="1"/>
    <col min="8762" max="8762" width="3.85546875" style="3" customWidth="1"/>
    <col min="8763" max="8763" width="6.140625" style="3" customWidth="1"/>
    <col min="8764" max="8787" width="3.7109375" style="3"/>
    <col min="8788" max="8790" width="4.7109375" style="3" customWidth="1"/>
    <col min="8791" max="8791" width="3.7109375" style="3"/>
    <col min="8792" max="8792" width="0" style="3" hidden="1" customWidth="1"/>
    <col min="8793" max="8964" width="3.7109375" style="3"/>
    <col min="8965" max="8965" width="4.28515625" style="3" customWidth="1"/>
    <col min="8966" max="8977" width="3.7109375" style="3"/>
    <col min="8978" max="8979" width="2.7109375" style="3" customWidth="1"/>
    <col min="8980" max="8981" width="3.7109375" style="3"/>
    <col min="8982" max="8983" width="4.28515625" style="3" customWidth="1"/>
    <col min="8984" max="8986" width="3.7109375" style="3"/>
    <col min="8987" max="8987" width="4.7109375" style="3" customWidth="1"/>
    <col min="8988" max="8988" width="4.42578125" style="3" customWidth="1"/>
    <col min="8989" max="8989" width="3.7109375" style="3"/>
    <col min="8990" max="8991" width="4.28515625" style="3" customWidth="1"/>
    <col min="8992" max="9007" width="3.7109375" style="3"/>
    <col min="9008" max="9009" width="4.7109375" style="3" customWidth="1"/>
    <col min="9010" max="9016" width="3.7109375" style="3"/>
    <col min="9017" max="9017" width="4.85546875" style="3" customWidth="1"/>
    <col min="9018" max="9018" width="3.85546875" style="3" customWidth="1"/>
    <col min="9019" max="9019" width="6.140625" style="3" customWidth="1"/>
    <col min="9020" max="9043" width="3.7109375" style="3"/>
    <col min="9044" max="9046" width="4.7109375" style="3" customWidth="1"/>
    <col min="9047" max="9047" width="3.7109375" style="3"/>
    <col min="9048" max="9048" width="0" style="3" hidden="1" customWidth="1"/>
    <col min="9049" max="9220" width="3.7109375" style="3"/>
    <col min="9221" max="9221" width="4.28515625" style="3" customWidth="1"/>
    <col min="9222" max="9233" width="3.7109375" style="3"/>
    <col min="9234" max="9235" width="2.7109375" style="3" customWidth="1"/>
    <col min="9236" max="9237" width="3.7109375" style="3"/>
    <col min="9238" max="9239" width="4.28515625" style="3" customWidth="1"/>
    <col min="9240" max="9242" width="3.7109375" style="3"/>
    <col min="9243" max="9243" width="4.7109375" style="3" customWidth="1"/>
    <col min="9244" max="9244" width="4.42578125" style="3" customWidth="1"/>
    <col min="9245" max="9245" width="3.7109375" style="3"/>
    <col min="9246" max="9247" width="4.28515625" style="3" customWidth="1"/>
    <col min="9248" max="9263" width="3.7109375" style="3"/>
    <col min="9264" max="9265" width="4.7109375" style="3" customWidth="1"/>
    <col min="9266" max="9272" width="3.7109375" style="3"/>
    <col min="9273" max="9273" width="4.85546875" style="3" customWidth="1"/>
    <col min="9274" max="9274" width="3.85546875" style="3" customWidth="1"/>
    <col min="9275" max="9275" width="6.140625" style="3" customWidth="1"/>
    <col min="9276" max="9299" width="3.7109375" style="3"/>
    <col min="9300" max="9302" width="4.7109375" style="3" customWidth="1"/>
    <col min="9303" max="9303" width="3.7109375" style="3"/>
    <col min="9304" max="9304" width="0" style="3" hidden="1" customWidth="1"/>
    <col min="9305" max="9476" width="3.7109375" style="3"/>
    <col min="9477" max="9477" width="4.28515625" style="3" customWidth="1"/>
    <col min="9478" max="9489" width="3.7109375" style="3"/>
    <col min="9490" max="9491" width="2.7109375" style="3" customWidth="1"/>
    <col min="9492" max="9493" width="3.7109375" style="3"/>
    <col min="9494" max="9495" width="4.28515625" style="3" customWidth="1"/>
    <col min="9496" max="9498" width="3.7109375" style="3"/>
    <col min="9499" max="9499" width="4.7109375" style="3" customWidth="1"/>
    <col min="9500" max="9500" width="4.42578125" style="3" customWidth="1"/>
    <col min="9501" max="9501" width="3.7109375" style="3"/>
    <col min="9502" max="9503" width="4.28515625" style="3" customWidth="1"/>
    <col min="9504" max="9519" width="3.7109375" style="3"/>
    <col min="9520" max="9521" width="4.7109375" style="3" customWidth="1"/>
    <col min="9522" max="9528" width="3.7109375" style="3"/>
    <col min="9529" max="9529" width="4.85546875" style="3" customWidth="1"/>
    <col min="9530" max="9530" width="3.85546875" style="3" customWidth="1"/>
    <col min="9531" max="9531" width="6.140625" style="3" customWidth="1"/>
    <col min="9532" max="9555" width="3.7109375" style="3"/>
    <col min="9556" max="9558" width="4.7109375" style="3" customWidth="1"/>
    <col min="9559" max="9559" width="3.7109375" style="3"/>
    <col min="9560" max="9560" width="0" style="3" hidden="1" customWidth="1"/>
    <col min="9561" max="9732" width="3.7109375" style="3"/>
    <col min="9733" max="9733" width="4.28515625" style="3" customWidth="1"/>
    <col min="9734" max="9745" width="3.7109375" style="3"/>
    <col min="9746" max="9747" width="2.7109375" style="3" customWidth="1"/>
    <col min="9748" max="9749" width="3.7109375" style="3"/>
    <col min="9750" max="9751" width="4.28515625" style="3" customWidth="1"/>
    <col min="9752" max="9754" width="3.7109375" style="3"/>
    <col min="9755" max="9755" width="4.7109375" style="3" customWidth="1"/>
    <col min="9756" max="9756" width="4.42578125" style="3" customWidth="1"/>
    <col min="9757" max="9757" width="3.7109375" style="3"/>
    <col min="9758" max="9759" width="4.28515625" style="3" customWidth="1"/>
    <col min="9760" max="9775" width="3.7109375" style="3"/>
    <col min="9776" max="9777" width="4.7109375" style="3" customWidth="1"/>
    <col min="9778" max="9784" width="3.7109375" style="3"/>
    <col min="9785" max="9785" width="4.85546875" style="3" customWidth="1"/>
    <col min="9786" max="9786" width="3.85546875" style="3" customWidth="1"/>
    <col min="9787" max="9787" width="6.140625" style="3" customWidth="1"/>
    <col min="9788" max="9811" width="3.7109375" style="3"/>
    <col min="9812" max="9814" width="4.7109375" style="3" customWidth="1"/>
    <col min="9815" max="9815" width="3.7109375" style="3"/>
    <col min="9816" max="9816" width="0" style="3" hidden="1" customWidth="1"/>
    <col min="9817" max="9988" width="3.7109375" style="3"/>
    <col min="9989" max="9989" width="4.28515625" style="3" customWidth="1"/>
    <col min="9990" max="10001" width="3.7109375" style="3"/>
    <col min="10002" max="10003" width="2.7109375" style="3" customWidth="1"/>
    <col min="10004" max="10005" width="3.7109375" style="3"/>
    <col min="10006" max="10007" width="4.28515625" style="3" customWidth="1"/>
    <col min="10008" max="10010" width="3.7109375" style="3"/>
    <col min="10011" max="10011" width="4.7109375" style="3" customWidth="1"/>
    <col min="10012" max="10012" width="4.42578125" style="3" customWidth="1"/>
    <col min="10013" max="10013" width="3.7109375" style="3"/>
    <col min="10014" max="10015" width="4.28515625" style="3" customWidth="1"/>
    <col min="10016" max="10031" width="3.7109375" style="3"/>
    <col min="10032" max="10033" width="4.7109375" style="3" customWidth="1"/>
    <col min="10034" max="10040" width="3.7109375" style="3"/>
    <col min="10041" max="10041" width="4.85546875" style="3" customWidth="1"/>
    <col min="10042" max="10042" width="3.85546875" style="3" customWidth="1"/>
    <col min="10043" max="10043" width="6.140625" style="3" customWidth="1"/>
    <col min="10044" max="10067" width="3.7109375" style="3"/>
    <col min="10068" max="10070" width="4.7109375" style="3" customWidth="1"/>
    <col min="10071" max="10071" width="3.7109375" style="3"/>
    <col min="10072" max="10072" width="0" style="3" hidden="1" customWidth="1"/>
    <col min="10073" max="10244" width="3.7109375" style="3"/>
    <col min="10245" max="10245" width="4.28515625" style="3" customWidth="1"/>
    <col min="10246" max="10257" width="3.7109375" style="3"/>
    <col min="10258" max="10259" width="2.7109375" style="3" customWidth="1"/>
    <col min="10260" max="10261" width="3.7109375" style="3"/>
    <col min="10262" max="10263" width="4.28515625" style="3" customWidth="1"/>
    <col min="10264" max="10266" width="3.7109375" style="3"/>
    <col min="10267" max="10267" width="4.7109375" style="3" customWidth="1"/>
    <col min="10268" max="10268" width="4.42578125" style="3" customWidth="1"/>
    <col min="10269" max="10269" width="3.7109375" style="3"/>
    <col min="10270" max="10271" width="4.28515625" style="3" customWidth="1"/>
    <col min="10272" max="10287" width="3.7109375" style="3"/>
    <col min="10288" max="10289" width="4.7109375" style="3" customWidth="1"/>
    <col min="10290" max="10296" width="3.7109375" style="3"/>
    <col min="10297" max="10297" width="4.85546875" style="3" customWidth="1"/>
    <col min="10298" max="10298" width="3.85546875" style="3" customWidth="1"/>
    <col min="10299" max="10299" width="6.140625" style="3" customWidth="1"/>
    <col min="10300" max="10323" width="3.7109375" style="3"/>
    <col min="10324" max="10326" width="4.7109375" style="3" customWidth="1"/>
    <col min="10327" max="10327" width="3.7109375" style="3"/>
    <col min="10328" max="10328" width="0" style="3" hidden="1" customWidth="1"/>
    <col min="10329" max="10500" width="3.7109375" style="3"/>
    <col min="10501" max="10501" width="4.28515625" style="3" customWidth="1"/>
    <col min="10502" max="10513" width="3.7109375" style="3"/>
    <col min="10514" max="10515" width="2.7109375" style="3" customWidth="1"/>
    <col min="10516" max="10517" width="3.7109375" style="3"/>
    <col min="10518" max="10519" width="4.28515625" style="3" customWidth="1"/>
    <col min="10520" max="10522" width="3.7109375" style="3"/>
    <col min="10523" max="10523" width="4.7109375" style="3" customWidth="1"/>
    <col min="10524" max="10524" width="4.42578125" style="3" customWidth="1"/>
    <col min="10525" max="10525" width="3.7109375" style="3"/>
    <col min="10526" max="10527" width="4.28515625" style="3" customWidth="1"/>
    <col min="10528" max="10543" width="3.7109375" style="3"/>
    <col min="10544" max="10545" width="4.7109375" style="3" customWidth="1"/>
    <col min="10546" max="10552" width="3.7109375" style="3"/>
    <col min="10553" max="10553" width="4.85546875" style="3" customWidth="1"/>
    <col min="10554" max="10554" width="3.85546875" style="3" customWidth="1"/>
    <col min="10555" max="10555" width="6.140625" style="3" customWidth="1"/>
    <col min="10556" max="10579" width="3.7109375" style="3"/>
    <col min="10580" max="10582" width="4.7109375" style="3" customWidth="1"/>
    <col min="10583" max="10583" width="3.7109375" style="3"/>
    <col min="10584" max="10584" width="0" style="3" hidden="1" customWidth="1"/>
    <col min="10585" max="10756" width="3.7109375" style="3"/>
    <col min="10757" max="10757" width="4.28515625" style="3" customWidth="1"/>
    <col min="10758" max="10769" width="3.7109375" style="3"/>
    <col min="10770" max="10771" width="2.7109375" style="3" customWidth="1"/>
    <col min="10772" max="10773" width="3.7109375" style="3"/>
    <col min="10774" max="10775" width="4.28515625" style="3" customWidth="1"/>
    <col min="10776" max="10778" width="3.7109375" style="3"/>
    <col min="10779" max="10779" width="4.7109375" style="3" customWidth="1"/>
    <col min="10780" max="10780" width="4.42578125" style="3" customWidth="1"/>
    <col min="10781" max="10781" width="3.7109375" style="3"/>
    <col min="10782" max="10783" width="4.28515625" style="3" customWidth="1"/>
    <col min="10784" max="10799" width="3.7109375" style="3"/>
    <col min="10800" max="10801" width="4.7109375" style="3" customWidth="1"/>
    <col min="10802" max="10808" width="3.7109375" style="3"/>
    <col min="10809" max="10809" width="4.85546875" style="3" customWidth="1"/>
    <col min="10810" max="10810" width="3.85546875" style="3" customWidth="1"/>
    <col min="10811" max="10811" width="6.140625" style="3" customWidth="1"/>
    <col min="10812" max="10835" width="3.7109375" style="3"/>
    <col min="10836" max="10838" width="4.7109375" style="3" customWidth="1"/>
    <col min="10839" max="10839" width="3.7109375" style="3"/>
    <col min="10840" max="10840" width="0" style="3" hidden="1" customWidth="1"/>
    <col min="10841" max="11012" width="3.7109375" style="3"/>
    <col min="11013" max="11013" width="4.28515625" style="3" customWidth="1"/>
    <col min="11014" max="11025" width="3.7109375" style="3"/>
    <col min="11026" max="11027" width="2.7109375" style="3" customWidth="1"/>
    <col min="11028" max="11029" width="3.7109375" style="3"/>
    <col min="11030" max="11031" width="4.28515625" style="3" customWidth="1"/>
    <col min="11032" max="11034" width="3.7109375" style="3"/>
    <col min="11035" max="11035" width="4.7109375" style="3" customWidth="1"/>
    <col min="11036" max="11036" width="4.42578125" style="3" customWidth="1"/>
    <col min="11037" max="11037" width="3.7109375" style="3"/>
    <col min="11038" max="11039" width="4.28515625" style="3" customWidth="1"/>
    <col min="11040" max="11055" width="3.7109375" style="3"/>
    <col min="11056" max="11057" width="4.7109375" style="3" customWidth="1"/>
    <col min="11058" max="11064" width="3.7109375" style="3"/>
    <col min="11065" max="11065" width="4.85546875" style="3" customWidth="1"/>
    <col min="11066" max="11066" width="3.85546875" style="3" customWidth="1"/>
    <col min="11067" max="11067" width="6.140625" style="3" customWidth="1"/>
    <col min="11068" max="11091" width="3.7109375" style="3"/>
    <col min="11092" max="11094" width="4.7109375" style="3" customWidth="1"/>
    <col min="11095" max="11095" width="3.7109375" style="3"/>
    <col min="11096" max="11096" width="0" style="3" hidden="1" customWidth="1"/>
    <col min="11097" max="11268" width="3.7109375" style="3"/>
    <col min="11269" max="11269" width="4.28515625" style="3" customWidth="1"/>
    <col min="11270" max="11281" width="3.7109375" style="3"/>
    <col min="11282" max="11283" width="2.7109375" style="3" customWidth="1"/>
    <col min="11284" max="11285" width="3.7109375" style="3"/>
    <col min="11286" max="11287" width="4.28515625" style="3" customWidth="1"/>
    <col min="11288" max="11290" width="3.7109375" style="3"/>
    <col min="11291" max="11291" width="4.7109375" style="3" customWidth="1"/>
    <col min="11292" max="11292" width="4.42578125" style="3" customWidth="1"/>
    <col min="11293" max="11293" width="3.7109375" style="3"/>
    <col min="11294" max="11295" width="4.28515625" style="3" customWidth="1"/>
    <col min="11296" max="11311" width="3.7109375" style="3"/>
    <col min="11312" max="11313" width="4.7109375" style="3" customWidth="1"/>
    <col min="11314" max="11320" width="3.7109375" style="3"/>
    <col min="11321" max="11321" width="4.85546875" style="3" customWidth="1"/>
    <col min="11322" max="11322" width="3.85546875" style="3" customWidth="1"/>
    <col min="11323" max="11323" width="6.140625" style="3" customWidth="1"/>
    <col min="11324" max="11347" width="3.7109375" style="3"/>
    <col min="11348" max="11350" width="4.7109375" style="3" customWidth="1"/>
    <col min="11351" max="11351" width="3.7109375" style="3"/>
    <col min="11352" max="11352" width="0" style="3" hidden="1" customWidth="1"/>
    <col min="11353" max="11524" width="3.7109375" style="3"/>
    <col min="11525" max="11525" width="4.28515625" style="3" customWidth="1"/>
    <col min="11526" max="11537" width="3.7109375" style="3"/>
    <col min="11538" max="11539" width="2.7109375" style="3" customWidth="1"/>
    <col min="11540" max="11541" width="3.7109375" style="3"/>
    <col min="11542" max="11543" width="4.28515625" style="3" customWidth="1"/>
    <col min="11544" max="11546" width="3.7109375" style="3"/>
    <col min="11547" max="11547" width="4.7109375" style="3" customWidth="1"/>
    <col min="11548" max="11548" width="4.42578125" style="3" customWidth="1"/>
    <col min="11549" max="11549" width="3.7109375" style="3"/>
    <col min="11550" max="11551" width="4.28515625" style="3" customWidth="1"/>
    <col min="11552" max="11567" width="3.7109375" style="3"/>
    <col min="11568" max="11569" width="4.7109375" style="3" customWidth="1"/>
    <col min="11570" max="11576" width="3.7109375" style="3"/>
    <col min="11577" max="11577" width="4.85546875" style="3" customWidth="1"/>
    <col min="11578" max="11578" width="3.85546875" style="3" customWidth="1"/>
    <col min="11579" max="11579" width="6.140625" style="3" customWidth="1"/>
    <col min="11580" max="11603" width="3.7109375" style="3"/>
    <col min="11604" max="11606" width="4.7109375" style="3" customWidth="1"/>
    <col min="11607" max="11607" width="3.7109375" style="3"/>
    <col min="11608" max="11608" width="0" style="3" hidden="1" customWidth="1"/>
    <col min="11609" max="11780" width="3.7109375" style="3"/>
    <col min="11781" max="11781" width="4.28515625" style="3" customWidth="1"/>
    <col min="11782" max="11793" width="3.7109375" style="3"/>
    <col min="11794" max="11795" width="2.7109375" style="3" customWidth="1"/>
    <col min="11796" max="11797" width="3.7109375" style="3"/>
    <col min="11798" max="11799" width="4.28515625" style="3" customWidth="1"/>
    <col min="11800" max="11802" width="3.7109375" style="3"/>
    <col min="11803" max="11803" width="4.7109375" style="3" customWidth="1"/>
    <col min="11804" max="11804" width="4.42578125" style="3" customWidth="1"/>
    <col min="11805" max="11805" width="3.7109375" style="3"/>
    <col min="11806" max="11807" width="4.28515625" style="3" customWidth="1"/>
    <col min="11808" max="11823" width="3.7109375" style="3"/>
    <col min="11824" max="11825" width="4.7109375" style="3" customWidth="1"/>
    <col min="11826" max="11832" width="3.7109375" style="3"/>
    <col min="11833" max="11833" width="4.85546875" style="3" customWidth="1"/>
    <col min="11834" max="11834" width="3.85546875" style="3" customWidth="1"/>
    <col min="11835" max="11835" width="6.140625" style="3" customWidth="1"/>
    <col min="11836" max="11859" width="3.7109375" style="3"/>
    <col min="11860" max="11862" width="4.7109375" style="3" customWidth="1"/>
    <col min="11863" max="11863" width="3.7109375" style="3"/>
    <col min="11864" max="11864" width="0" style="3" hidden="1" customWidth="1"/>
    <col min="11865" max="12036" width="3.7109375" style="3"/>
    <col min="12037" max="12037" width="4.28515625" style="3" customWidth="1"/>
    <col min="12038" max="12049" width="3.7109375" style="3"/>
    <col min="12050" max="12051" width="2.7109375" style="3" customWidth="1"/>
    <col min="12052" max="12053" width="3.7109375" style="3"/>
    <col min="12054" max="12055" width="4.28515625" style="3" customWidth="1"/>
    <col min="12056" max="12058" width="3.7109375" style="3"/>
    <col min="12059" max="12059" width="4.7109375" style="3" customWidth="1"/>
    <col min="12060" max="12060" width="4.42578125" style="3" customWidth="1"/>
    <col min="12061" max="12061" width="3.7109375" style="3"/>
    <col min="12062" max="12063" width="4.28515625" style="3" customWidth="1"/>
    <col min="12064" max="12079" width="3.7109375" style="3"/>
    <col min="12080" max="12081" width="4.7109375" style="3" customWidth="1"/>
    <col min="12082" max="12088" width="3.7109375" style="3"/>
    <col min="12089" max="12089" width="4.85546875" style="3" customWidth="1"/>
    <col min="12090" max="12090" width="3.85546875" style="3" customWidth="1"/>
    <col min="12091" max="12091" width="6.140625" style="3" customWidth="1"/>
    <col min="12092" max="12115" width="3.7109375" style="3"/>
    <col min="12116" max="12118" width="4.7109375" style="3" customWidth="1"/>
    <col min="12119" max="12119" width="3.7109375" style="3"/>
    <col min="12120" max="12120" width="0" style="3" hidden="1" customWidth="1"/>
    <col min="12121" max="12292" width="3.7109375" style="3"/>
    <col min="12293" max="12293" width="4.28515625" style="3" customWidth="1"/>
    <col min="12294" max="12305" width="3.7109375" style="3"/>
    <col min="12306" max="12307" width="2.7109375" style="3" customWidth="1"/>
    <col min="12308" max="12309" width="3.7109375" style="3"/>
    <col min="12310" max="12311" width="4.28515625" style="3" customWidth="1"/>
    <col min="12312" max="12314" width="3.7109375" style="3"/>
    <col min="12315" max="12315" width="4.7109375" style="3" customWidth="1"/>
    <col min="12316" max="12316" width="4.42578125" style="3" customWidth="1"/>
    <col min="12317" max="12317" width="3.7109375" style="3"/>
    <col min="12318" max="12319" width="4.28515625" style="3" customWidth="1"/>
    <col min="12320" max="12335" width="3.7109375" style="3"/>
    <col min="12336" max="12337" width="4.7109375" style="3" customWidth="1"/>
    <col min="12338" max="12344" width="3.7109375" style="3"/>
    <col min="12345" max="12345" width="4.85546875" style="3" customWidth="1"/>
    <col min="12346" max="12346" width="3.85546875" style="3" customWidth="1"/>
    <col min="12347" max="12347" width="6.140625" style="3" customWidth="1"/>
    <col min="12348" max="12371" width="3.7109375" style="3"/>
    <col min="12372" max="12374" width="4.7109375" style="3" customWidth="1"/>
    <col min="12375" max="12375" width="3.7109375" style="3"/>
    <col min="12376" max="12376" width="0" style="3" hidden="1" customWidth="1"/>
    <col min="12377" max="12548" width="3.7109375" style="3"/>
    <col min="12549" max="12549" width="4.28515625" style="3" customWidth="1"/>
    <col min="12550" max="12561" width="3.7109375" style="3"/>
    <col min="12562" max="12563" width="2.7109375" style="3" customWidth="1"/>
    <col min="12564" max="12565" width="3.7109375" style="3"/>
    <col min="12566" max="12567" width="4.28515625" style="3" customWidth="1"/>
    <col min="12568" max="12570" width="3.7109375" style="3"/>
    <col min="12571" max="12571" width="4.7109375" style="3" customWidth="1"/>
    <col min="12572" max="12572" width="4.42578125" style="3" customWidth="1"/>
    <col min="12573" max="12573" width="3.7109375" style="3"/>
    <col min="12574" max="12575" width="4.28515625" style="3" customWidth="1"/>
    <col min="12576" max="12591" width="3.7109375" style="3"/>
    <col min="12592" max="12593" width="4.7109375" style="3" customWidth="1"/>
    <col min="12594" max="12600" width="3.7109375" style="3"/>
    <col min="12601" max="12601" width="4.85546875" style="3" customWidth="1"/>
    <col min="12602" max="12602" width="3.85546875" style="3" customWidth="1"/>
    <col min="12603" max="12603" width="6.140625" style="3" customWidth="1"/>
    <col min="12604" max="12627" width="3.7109375" style="3"/>
    <col min="12628" max="12630" width="4.7109375" style="3" customWidth="1"/>
    <col min="12631" max="12631" width="3.7109375" style="3"/>
    <col min="12632" max="12632" width="0" style="3" hidden="1" customWidth="1"/>
    <col min="12633" max="12804" width="3.7109375" style="3"/>
    <col min="12805" max="12805" width="4.28515625" style="3" customWidth="1"/>
    <col min="12806" max="12817" width="3.7109375" style="3"/>
    <col min="12818" max="12819" width="2.7109375" style="3" customWidth="1"/>
    <col min="12820" max="12821" width="3.7109375" style="3"/>
    <col min="12822" max="12823" width="4.28515625" style="3" customWidth="1"/>
    <col min="12824" max="12826" width="3.7109375" style="3"/>
    <col min="12827" max="12827" width="4.7109375" style="3" customWidth="1"/>
    <col min="12828" max="12828" width="4.42578125" style="3" customWidth="1"/>
    <col min="12829" max="12829" width="3.7109375" style="3"/>
    <col min="12830" max="12831" width="4.28515625" style="3" customWidth="1"/>
    <col min="12832" max="12847" width="3.7109375" style="3"/>
    <col min="12848" max="12849" width="4.7109375" style="3" customWidth="1"/>
    <col min="12850" max="12856" width="3.7109375" style="3"/>
    <col min="12857" max="12857" width="4.85546875" style="3" customWidth="1"/>
    <col min="12858" max="12858" width="3.85546875" style="3" customWidth="1"/>
    <col min="12859" max="12859" width="6.140625" style="3" customWidth="1"/>
    <col min="12860" max="12883" width="3.7109375" style="3"/>
    <col min="12884" max="12886" width="4.7109375" style="3" customWidth="1"/>
    <col min="12887" max="12887" width="3.7109375" style="3"/>
    <col min="12888" max="12888" width="0" style="3" hidden="1" customWidth="1"/>
    <col min="12889" max="13060" width="3.7109375" style="3"/>
    <col min="13061" max="13061" width="4.28515625" style="3" customWidth="1"/>
    <col min="13062" max="13073" width="3.7109375" style="3"/>
    <col min="13074" max="13075" width="2.7109375" style="3" customWidth="1"/>
    <col min="13076" max="13077" width="3.7109375" style="3"/>
    <col min="13078" max="13079" width="4.28515625" style="3" customWidth="1"/>
    <col min="13080" max="13082" width="3.7109375" style="3"/>
    <col min="13083" max="13083" width="4.7109375" style="3" customWidth="1"/>
    <col min="13084" max="13084" width="4.42578125" style="3" customWidth="1"/>
    <col min="13085" max="13085" width="3.7109375" style="3"/>
    <col min="13086" max="13087" width="4.28515625" style="3" customWidth="1"/>
    <col min="13088" max="13103" width="3.7109375" style="3"/>
    <col min="13104" max="13105" width="4.7109375" style="3" customWidth="1"/>
    <col min="13106" max="13112" width="3.7109375" style="3"/>
    <col min="13113" max="13113" width="4.85546875" style="3" customWidth="1"/>
    <col min="13114" max="13114" width="3.85546875" style="3" customWidth="1"/>
    <col min="13115" max="13115" width="6.140625" style="3" customWidth="1"/>
    <col min="13116" max="13139" width="3.7109375" style="3"/>
    <col min="13140" max="13142" width="4.7109375" style="3" customWidth="1"/>
    <col min="13143" max="13143" width="3.7109375" style="3"/>
    <col min="13144" max="13144" width="0" style="3" hidden="1" customWidth="1"/>
    <col min="13145" max="13316" width="3.7109375" style="3"/>
    <col min="13317" max="13317" width="4.28515625" style="3" customWidth="1"/>
    <col min="13318" max="13329" width="3.7109375" style="3"/>
    <col min="13330" max="13331" width="2.7109375" style="3" customWidth="1"/>
    <col min="13332" max="13333" width="3.7109375" style="3"/>
    <col min="13334" max="13335" width="4.28515625" style="3" customWidth="1"/>
    <col min="13336" max="13338" width="3.7109375" style="3"/>
    <col min="13339" max="13339" width="4.7109375" style="3" customWidth="1"/>
    <col min="13340" max="13340" width="4.42578125" style="3" customWidth="1"/>
    <col min="13341" max="13341" width="3.7109375" style="3"/>
    <col min="13342" max="13343" width="4.28515625" style="3" customWidth="1"/>
    <col min="13344" max="13359" width="3.7109375" style="3"/>
    <col min="13360" max="13361" width="4.7109375" style="3" customWidth="1"/>
    <col min="13362" max="13368" width="3.7109375" style="3"/>
    <col min="13369" max="13369" width="4.85546875" style="3" customWidth="1"/>
    <col min="13370" max="13370" width="3.85546875" style="3" customWidth="1"/>
    <col min="13371" max="13371" width="6.140625" style="3" customWidth="1"/>
    <col min="13372" max="13395" width="3.7109375" style="3"/>
    <col min="13396" max="13398" width="4.7109375" style="3" customWidth="1"/>
    <col min="13399" max="13399" width="3.7109375" style="3"/>
    <col min="13400" max="13400" width="0" style="3" hidden="1" customWidth="1"/>
    <col min="13401" max="13572" width="3.7109375" style="3"/>
    <col min="13573" max="13573" width="4.28515625" style="3" customWidth="1"/>
    <col min="13574" max="13585" width="3.7109375" style="3"/>
    <col min="13586" max="13587" width="2.7109375" style="3" customWidth="1"/>
    <col min="13588" max="13589" width="3.7109375" style="3"/>
    <col min="13590" max="13591" width="4.28515625" style="3" customWidth="1"/>
    <col min="13592" max="13594" width="3.7109375" style="3"/>
    <col min="13595" max="13595" width="4.7109375" style="3" customWidth="1"/>
    <col min="13596" max="13596" width="4.42578125" style="3" customWidth="1"/>
    <col min="13597" max="13597" width="3.7109375" style="3"/>
    <col min="13598" max="13599" width="4.28515625" style="3" customWidth="1"/>
    <col min="13600" max="13615" width="3.7109375" style="3"/>
    <col min="13616" max="13617" width="4.7109375" style="3" customWidth="1"/>
    <col min="13618" max="13624" width="3.7109375" style="3"/>
    <col min="13625" max="13625" width="4.85546875" style="3" customWidth="1"/>
    <col min="13626" max="13626" width="3.85546875" style="3" customWidth="1"/>
    <col min="13627" max="13627" width="6.140625" style="3" customWidth="1"/>
    <col min="13628" max="13651" width="3.7109375" style="3"/>
    <col min="13652" max="13654" width="4.7109375" style="3" customWidth="1"/>
    <col min="13655" max="13655" width="3.7109375" style="3"/>
    <col min="13656" max="13656" width="0" style="3" hidden="1" customWidth="1"/>
    <col min="13657" max="13828" width="3.7109375" style="3"/>
    <col min="13829" max="13829" width="4.28515625" style="3" customWidth="1"/>
    <col min="13830" max="13841" width="3.7109375" style="3"/>
    <col min="13842" max="13843" width="2.7109375" style="3" customWidth="1"/>
    <col min="13844" max="13845" width="3.7109375" style="3"/>
    <col min="13846" max="13847" width="4.28515625" style="3" customWidth="1"/>
    <col min="13848" max="13850" width="3.7109375" style="3"/>
    <col min="13851" max="13851" width="4.7109375" style="3" customWidth="1"/>
    <col min="13852" max="13852" width="4.42578125" style="3" customWidth="1"/>
    <col min="13853" max="13853" width="3.7109375" style="3"/>
    <col min="13854" max="13855" width="4.28515625" style="3" customWidth="1"/>
    <col min="13856" max="13871" width="3.7109375" style="3"/>
    <col min="13872" max="13873" width="4.7109375" style="3" customWidth="1"/>
    <col min="13874" max="13880" width="3.7109375" style="3"/>
    <col min="13881" max="13881" width="4.85546875" style="3" customWidth="1"/>
    <col min="13882" max="13882" width="3.85546875" style="3" customWidth="1"/>
    <col min="13883" max="13883" width="6.140625" style="3" customWidth="1"/>
    <col min="13884" max="13907" width="3.7109375" style="3"/>
    <col min="13908" max="13910" width="4.7109375" style="3" customWidth="1"/>
    <col min="13911" max="13911" width="3.7109375" style="3"/>
    <col min="13912" max="13912" width="0" style="3" hidden="1" customWidth="1"/>
    <col min="13913" max="14084" width="3.7109375" style="3"/>
    <col min="14085" max="14085" width="4.28515625" style="3" customWidth="1"/>
    <col min="14086" max="14097" width="3.7109375" style="3"/>
    <col min="14098" max="14099" width="2.7109375" style="3" customWidth="1"/>
    <col min="14100" max="14101" width="3.7109375" style="3"/>
    <col min="14102" max="14103" width="4.28515625" style="3" customWidth="1"/>
    <col min="14104" max="14106" width="3.7109375" style="3"/>
    <col min="14107" max="14107" width="4.7109375" style="3" customWidth="1"/>
    <col min="14108" max="14108" width="4.42578125" style="3" customWidth="1"/>
    <col min="14109" max="14109" width="3.7109375" style="3"/>
    <col min="14110" max="14111" width="4.28515625" style="3" customWidth="1"/>
    <col min="14112" max="14127" width="3.7109375" style="3"/>
    <col min="14128" max="14129" width="4.7109375" style="3" customWidth="1"/>
    <col min="14130" max="14136" width="3.7109375" style="3"/>
    <col min="14137" max="14137" width="4.85546875" style="3" customWidth="1"/>
    <col min="14138" max="14138" width="3.85546875" style="3" customWidth="1"/>
    <col min="14139" max="14139" width="6.140625" style="3" customWidth="1"/>
    <col min="14140" max="14163" width="3.7109375" style="3"/>
    <col min="14164" max="14166" width="4.7109375" style="3" customWidth="1"/>
    <col min="14167" max="14167" width="3.7109375" style="3"/>
    <col min="14168" max="14168" width="0" style="3" hidden="1" customWidth="1"/>
    <col min="14169" max="14340" width="3.7109375" style="3"/>
    <col min="14341" max="14341" width="4.28515625" style="3" customWidth="1"/>
    <col min="14342" max="14353" width="3.7109375" style="3"/>
    <col min="14354" max="14355" width="2.7109375" style="3" customWidth="1"/>
    <col min="14356" max="14357" width="3.7109375" style="3"/>
    <col min="14358" max="14359" width="4.28515625" style="3" customWidth="1"/>
    <col min="14360" max="14362" width="3.7109375" style="3"/>
    <col min="14363" max="14363" width="4.7109375" style="3" customWidth="1"/>
    <col min="14364" max="14364" width="4.42578125" style="3" customWidth="1"/>
    <col min="14365" max="14365" width="3.7109375" style="3"/>
    <col min="14366" max="14367" width="4.28515625" style="3" customWidth="1"/>
    <col min="14368" max="14383" width="3.7109375" style="3"/>
    <col min="14384" max="14385" width="4.7109375" style="3" customWidth="1"/>
    <col min="14386" max="14392" width="3.7109375" style="3"/>
    <col min="14393" max="14393" width="4.85546875" style="3" customWidth="1"/>
    <col min="14394" max="14394" width="3.85546875" style="3" customWidth="1"/>
    <col min="14395" max="14395" width="6.140625" style="3" customWidth="1"/>
    <col min="14396" max="14419" width="3.7109375" style="3"/>
    <col min="14420" max="14422" width="4.7109375" style="3" customWidth="1"/>
    <col min="14423" max="14423" width="3.7109375" style="3"/>
    <col min="14424" max="14424" width="0" style="3" hidden="1" customWidth="1"/>
    <col min="14425" max="14596" width="3.7109375" style="3"/>
    <col min="14597" max="14597" width="4.28515625" style="3" customWidth="1"/>
    <col min="14598" max="14609" width="3.7109375" style="3"/>
    <col min="14610" max="14611" width="2.7109375" style="3" customWidth="1"/>
    <col min="14612" max="14613" width="3.7109375" style="3"/>
    <col min="14614" max="14615" width="4.28515625" style="3" customWidth="1"/>
    <col min="14616" max="14618" width="3.7109375" style="3"/>
    <col min="14619" max="14619" width="4.7109375" style="3" customWidth="1"/>
    <col min="14620" max="14620" width="4.42578125" style="3" customWidth="1"/>
    <col min="14621" max="14621" width="3.7109375" style="3"/>
    <col min="14622" max="14623" width="4.28515625" style="3" customWidth="1"/>
    <col min="14624" max="14639" width="3.7109375" style="3"/>
    <col min="14640" max="14641" width="4.7109375" style="3" customWidth="1"/>
    <col min="14642" max="14648" width="3.7109375" style="3"/>
    <col min="14649" max="14649" width="4.85546875" style="3" customWidth="1"/>
    <col min="14650" max="14650" width="3.85546875" style="3" customWidth="1"/>
    <col min="14651" max="14651" width="6.140625" style="3" customWidth="1"/>
    <col min="14652" max="14675" width="3.7109375" style="3"/>
    <col min="14676" max="14678" width="4.7109375" style="3" customWidth="1"/>
    <col min="14679" max="14679" width="3.7109375" style="3"/>
    <col min="14680" max="14680" width="0" style="3" hidden="1" customWidth="1"/>
    <col min="14681" max="14852" width="3.7109375" style="3"/>
    <col min="14853" max="14853" width="4.28515625" style="3" customWidth="1"/>
    <col min="14854" max="14865" width="3.7109375" style="3"/>
    <col min="14866" max="14867" width="2.7109375" style="3" customWidth="1"/>
    <col min="14868" max="14869" width="3.7109375" style="3"/>
    <col min="14870" max="14871" width="4.28515625" style="3" customWidth="1"/>
    <col min="14872" max="14874" width="3.7109375" style="3"/>
    <col min="14875" max="14875" width="4.7109375" style="3" customWidth="1"/>
    <col min="14876" max="14876" width="4.42578125" style="3" customWidth="1"/>
    <col min="14877" max="14877" width="3.7109375" style="3"/>
    <col min="14878" max="14879" width="4.28515625" style="3" customWidth="1"/>
    <col min="14880" max="14895" width="3.7109375" style="3"/>
    <col min="14896" max="14897" width="4.7109375" style="3" customWidth="1"/>
    <col min="14898" max="14904" width="3.7109375" style="3"/>
    <col min="14905" max="14905" width="4.85546875" style="3" customWidth="1"/>
    <col min="14906" max="14906" width="3.85546875" style="3" customWidth="1"/>
    <col min="14907" max="14907" width="6.140625" style="3" customWidth="1"/>
    <col min="14908" max="14931" width="3.7109375" style="3"/>
    <col min="14932" max="14934" width="4.7109375" style="3" customWidth="1"/>
    <col min="14935" max="14935" width="3.7109375" style="3"/>
    <col min="14936" max="14936" width="0" style="3" hidden="1" customWidth="1"/>
    <col min="14937" max="15108" width="3.7109375" style="3"/>
    <col min="15109" max="15109" width="4.28515625" style="3" customWidth="1"/>
    <col min="15110" max="15121" width="3.7109375" style="3"/>
    <col min="15122" max="15123" width="2.7109375" style="3" customWidth="1"/>
    <col min="15124" max="15125" width="3.7109375" style="3"/>
    <col min="15126" max="15127" width="4.28515625" style="3" customWidth="1"/>
    <col min="15128" max="15130" width="3.7109375" style="3"/>
    <col min="15131" max="15131" width="4.7109375" style="3" customWidth="1"/>
    <col min="15132" max="15132" width="4.42578125" style="3" customWidth="1"/>
    <col min="15133" max="15133" width="3.7109375" style="3"/>
    <col min="15134" max="15135" width="4.28515625" style="3" customWidth="1"/>
    <col min="15136" max="15151" width="3.7109375" style="3"/>
    <col min="15152" max="15153" width="4.7109375" style="3" customWidth="1"/>
    <col min="15154" max="15160" width="3.7109375" style="3"/>
    <col min="15161" max="15161" width="4.85546875" style="3" customWidth="1"/>
    <col min="15162" max="15162" width="3.85546875" style="3" customWidth="1"/>
    <col min="15163" max="15163" width="6.140625" style="3" customWidth="1"/>
    <col min="15164" max="15187" width="3.7109375" style="3"/>
    <col min="15188" max="15190" width="4.7109375" style="3" customWidth="1"/>
    <col min="15191" max="15191" width="3.7109375" style="3"/>
    <col min="15192" max="15192" width="0" style="3" hidden="1" customWidth="1"/>
    <col min="15193" max="15364" width="3.7109375" style="3"/>
    <col min="15365" max="15365" width="4.28515625" style="3" customWidth="1"/>
    <col min="15366" max="15377" width="3.7109375" style="3"/>
    <col min="15378" max="15379" width="2.7109375" style="3" customWidth="1"/>
    <col min="15380" max="15381" width="3.7109375" style="3"/>
    <col min="15382" max="15383" width="4.28515625" style="3" customWidth="1"/>
    <col min="15384" max="15386" width="3.7109375" style="3"/>
    <col min="15387" max="15387" width="4.7109375" style="3" customWidth="1"/>
    <col min="15388" max="15388" width="4.42578125" style="3" customWidth="1"/>
    <col min="15389" max="15389" width="3.7109375" style="3"/>
    <col min="15390" max="15391" width="4.28515625" style="3" customWidth="1"/>
    <col min="15392" max="15407" width="3.7109375" style="3"/>
    <col min="15408" max="15409" width="4.7109375" style="3" customWidth="1"/>
    <col min="15410" max="15416" width="3.7109375" style="3"/>
    <col min="15417" max="15417" width="4.85546875" style="3" customWidth="1"/>
    <col min="15418" max="15418" width="3.85546875" style="3" customWidth="1"/>
    <col min="15419" max="15419" width="6.140625" style="3" customWidth="1"/>
    <col min="15420" max="15443" width="3.7109375" style="3"/>
    <col min="15444" max="15446" width="4.7109375" style="3" customWidth="1"/>
    <col min="15447" max="15447" width="3.7109375" style="3"/>
    <col min="15448" max="15448" width="0" style="3" hidden="1" customWidth="1"/>
    <col min="15449" max="15620" width="3.7109375" style="3"/>
    <col min="15621" max="15621" width="4.28515625" style="3" customWidth="1"/>
    <col min="15622" max="15633" width="3.7109375" style="3"/>
    <col min="15634" max="15635" width="2.7109375" style="3" customWidth="1"/>
    <col min="15636" max="15637" width="3.7109375" style="3"/>
    <col min="15638" max="15639" width="4.28515625" style="3" customWidth="1"/>
    <col min="15640" max="15642" width="3.7109375" style="3"/>
    <col min="15643" max="15643" width="4.7109375" style="3" customWidth="1"/>
    <col min="15644" max="15644" width="4.42578125" style="3" customWidth="1"/>
    <col min="15645" max="15645" width="3.7109375" style="3"/>
    <col min="15646" max="15647" width="4.28515625" style="3" customWidth="1"/>
    <col min="15648" max="15663" width="3.7109375" style="3"/>
    <col min="15664" max="15665" width="4.7109375" style="3" customWidth="1"/>
    <col min="15666" max="15672" width="3.7109375" style="3"/>
    <col min="15673" max="15673" width="4.85546875" style="3" customWidth="1"/>
    <col min="15674" max="15674" width="3.85546875" style="3" customWidth="1"/>
    <col min="15675" max="15675" width="6.140625" style="3" customWidth="1"/>
    <col min="15676" max="15699" width="3.7109375" style="3"/>
    <col min="15700" max="15702" width="4.7109375" style="3" customWidth="1"/>
    <col min="15703" max="15703" width="3.7109375" style="3"/>
    <col min="15704" max="15704" width="0" style="3" hidden="1" customWidth="1"/>
    <col min="15705" max="15876" width="3.7109375" style="3"/>
    <col min="15877" max="15877" width="4.28515625" style="3" customWidth="1"/>
    <col min="15878" max="15889" width="3.7109375" style="3"/>
    <col min="15890" max="15891" width="2.7109375" style="3" customWidth="1"/>
    <col min="15892" max="15893" width="3.7109375" style="3"/>
    <col min="15894" max="15895" width="4.28515625" style="3" customWidth="1"/>
    <col min="15896" max="15898" width="3.7109375" style="3"/>
    <col min="15899" max="15899" width="4.7109375" style="3" customWidth="1"/>
    <col min="15900" max="15900" width="4.42578125" style="3" customWidth="1"/>
    <col min="15901" max="15901" width="3.7109375" style="3"/>
    <col min="15902" max="15903" width="4.28515625" style="3" customWidth="1"/>
    <col min="15904" max="15919" width="3.7109375" style="3"/>
    <col min="15920" max="15921" width="4.7109375" style="3" customWidth="1"/>
    <col min="15922" max="15928" width="3.7109375" style="3"/>
    <col min="15929" max="15929" width="4.85546875" style="3" customWidth="1"/>
    <col min="15930" max="15930" width="3.85546875" style="3" customWidth="1"/>
    <col min="15931" max="15931" width="6.140625" style="3" customWidth="1"/>
    <col min="15932" max="15955" width="3.7109375" style="3"/>
    <col min="15956" max="15958" width="4.7109375" style="3" customWidth="1"/>
    <col min="15959" max="15959" width="3.7109375" style="3"/>
    <col min="15960" max="15960" width="0" style="3" hidden="1" customWidth="1"/>
    <col min="15961" max="16132" width="3.7109375" style="3"/>
    <col min="16133" max="16133" width="4.28515625" style="3" customWidth="1"/>
    <col min="16134" max="16145" width="3.7109375" style="3"/>
    <col min="16146" max="16147" width="2.7109375" style="3" customWidth="1"/>
    <col min="16148" max="16149" width="3.7109375" style="3"/>
    <col min="16150" max="16151" width="4.28515625" style="3" customWidth="1"/>
    <col min="16152" max="16154" width="3.7109375" style="3"/>
    <col min="16155" max="16155" width="4.7109375" style="3" customWidth="1"/>
    <col min="16156" max="16156" width="4.42578125" style="3" customWidth="1"/>
    <col min="16157" max="16157" width="3.7109375" style="3"/>
    <col min="16158" max="16159" width="4.28515625" style="3" customWidth="1"/>
    <col min="16160" max="16175" width="3.7109375" style="3"/>
    <col min="16176" max="16177" width="4.7109375" style="3" customWidth="1"/>
    <col min="16178" max="16184" width="3.7109375" style="3"/>
    <col min="16185" max="16185" width="4.85546875" style="3" customWidth="1"/>
    <col min="16186" max="16186" width="3.85546875" style="3" customWidth="1"/>
    <col min="16187" max="16187" width="6.140625" style="3" customWidth="1"/>
    <col min="16188" max="16211" width="3.7109375" style="3"/>
    <col min="16212" max="16214" width="4.7109375" style="3" customWidth="1"/>
    <col min="16215" max="16215" width="3.7109375" style="3"/>
    <col min="16216" max="16216" width="0" style="3" hidden="1" customWidth="1"/>
    <col min="16217" max="16384" width="3.7109375" style="3"/>
  </cols>
  <sheetData>
    <row r="1" spans="1:88" ht="18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</row>
    <row r="2" spans="1:88" ht="18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</row>
    <row r="3" spans="1:88" ht="18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</row>
    <row r="4" spans="1:88" ht="18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</row>
    <row r="5" spans="1:88" ht="20.100000000000001" customHeight="1" x14ac:dyDescent="0.2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</row>
    <row r="6" spans="1:88" ht="20.100000000000001" customHeight="1" x14ac:dyDescent="0.25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</row>
    <row r="7" spans="1:88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8" ht="39.950000000000003" customHeight="1" x14ac:dyDescent="0.25">
      <c r="A8" s="125" t="s">
        <v>98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</row>
    <row r="9" spans="1:88" ht="18" customHeight="1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</row>
    <row r="10" spans="1:88" ht="18" customHeight="1" x14ac:dyDescent="0.25">
      <c r="A10" s="126" t="s">
        <v>2</v>
      </c>
      <c r="B10" s="126"/>
      <c r="C10" s="126"/>
      <c r="D10" s="126"/>
      <c r="E10" s="126"/>
      <c r="F10" s="126"/>
      <c r="G10" s="127" t="s">
        <v>1</v>
      </c>
      <c r="H10" s="127"/>
      <c r="I10" s="127"/>
      <c r="J10" s="127"/>
      <c r="K10" s="127"/>
      <c r="L10" s="127"/>
      <c r="M10" s="127"/>
      <c r="N10" s="127"/>
      <c r="O10" s="12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8" ht="18" customHeight="1" x14ac:dyDescent="0.25">
      <c r="A11" s="126" t="s">
        <v>3</v>
      </c>
      <c r="B11" s="126"/>
      <c r="C11" s="126"/>
      <c r="D11" s="126"/>
      <c r="E11" s="126"/>
      <c r="F11" s="126"/>
      <c r="G11" s="127">
        <v>2301</v>
      </c>
      <c r="H11" s="127"/>
      <c r="I11" s="127"/>
      <c r="J11" s="127"/>
      <c r="K11" s="127"/>
      <c r="L11" s="127"/>
      <c r="M11" s="127"/>
      <c r="N11" s="127"/>
      <c r="O11" s="1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8" ht="18" customHeight="1" x14ac:dyDescent="0.25">
      <c r="A12" s="126" t="s">
        <v>4</v>
      </c>
      <c r="B12" s="126"/>
      <c r="C12" s="126"/>
      <c r="D12" s="126"/>
      <c r="E12" s="126"/>
      <c r="F12" s="126"/>
      <c r="G12" s="127">
        <v>2023</v>
      </c>
      <c r="H12" s="127"/>
      <c r="I12" s="127"/>
      <c r="J12" s="127"/>
      <c r="K12" s="127"/>
      <c r="L12" s="127"/>
      <c r="M12" s="127"/>
      <c r="N12" s="127"/>
      <c r="O12" s="1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s="7" customFormat="1" ht="18" customHeight="1" x14ac:dyDescent="0.25">
      <c r="A13" s="126" t="s">
        <v>5</v>
      </c>
      <c r="B13" s="126"/>
      <c r="C13" s="126"/>
      <c r="D13" s="126"/>
      <c r="E13" s="126"/>
      <c r="F13" s="126"/>
      <c r="G13" s="127" t="s">
        <v>129</v>
      </c>
      <c r="H13" s="127"/>
      <c r="I13" s="127"/>
      <c r="J13" s="127"/>
      <c r="K13" s="127"/>
      <c r="L13" s="127"/>
      <c r="M13" s="127"/>
      <c r="N13" s="127"/>
      <c r="O13" s="127"/>
      <c r="P13" s="6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"/>
    </row>
    <row r="14" spans="1:88" s="7" customFormat="1" ht="18" customHeight="1" thickBot="1" x14ac:dyDescent="0.3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2"/>
    </row>
    <row r="15" spans="1:88" ht="24.95" customHeight="1" thickBot="1" x14ac:dyDescent="0.25">
      <c r="A15" s="121" t="s">
        <v>6</v>
      </c>
      <c r="B15" s="121"/>
      <c r="C15" s="121"/>
      <c r="D15" s="121"/>
      <c r="E15" s="121" t="s">
        <v>7</v>
      </c>
      <c r="F15" s="121"/>
      <c r="G15" s="121"/>
      <c r="H15" s="121"/>
      <c r="I15" s="121"/>
      <c r="J15" s="121"/>
      <c r="K15" s="121"/>
      <c r="L15" s="121"/>
      <c r="M15" s="120" t="s">
        <v>8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 t="s">
        <v>9</v>
      </c>
      <c r="AD15" s="120"/>
      <c r="AE15" s="120"/>
      <c r="AF15" s="120"/>
      <c r="AG15" s="120"/>
      <c r="AH15" s="120"/>
      <c r="AI15" s="120"/>
      <c r="AJ15" s="120"/>
      <c r="AK15" s="120"/>
      <c r="AL15" s="120" t="s">
        <v>10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 t="s">
        <v>11</v>
      </c>
      <c r="BC15" s="120"/>
      <c r="BD15" s="120"/>
      <c r="BE15" s="120"/>
      <c r="BF15" s="120"/>
      <c r="BG15" s="120"/>
      <c r="BH15" s="120" t="s">
        <v>12</v>
      </c>
      <c r="BI15" s="120"/>
      <c r="BJ15" s="120"/>
      <c r="BK15" s="120"/>
      <c r="BL15" s="120" t="s">
        <v>13</v>
      </c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 t="s">
        <v>14</v>
      </c>
      <c r="CF15" s="120"/>
      <c r="CG15" s="120"/>
      <c r="CH15" s="120"/>
      <c r="CI15" s="120"/>
      <c r="CJ15" s="119" t="s">
        <v>15</v>
      </c>
    </row>
    <row r="16" spans="1:88" ht="35.1" customHeight="1" thickBo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0" t="s">
        <v>16</v>
      </c>
      <c r="N16" s="120"/>
      <c r="O16" s="120"/>
      <c r="P16" s="120"/>
      <c r="Q16" s="120" t="s">
        <v>17</v>
      </c>
      <c r="R16" s="120"/>
      <c r="S16" s="120"/>
      <c r="T16" s="120"/>
      <c r="U16" s="121" t="s">
        <v>18</v>
      </c>
      <c r="V16" s="121"/>
      <c r="W16" s="121"/>
      <c r="X16" s="121"/>
      <c r="Y16" s="121" t="s">
        <v>19</v>
      </c>
      <c r="Z16" s="121"/>
      <c r="AA16" s="121"/>
      <c r="AB16" s="121"/>
      <c r="AC16" s="120" t="s">
        <v>20</v>
      </c>
      <c r="AD16" s="120"/>
      <c r="AE16" s="120"/>
      <c r="AF16" s="120"/>
      <c r="AG16" s="120" t="s">
        <v>21</v>
      </c>
      <c r="AH16" s="120"/>
      <c r="AI16" s="120"/>
      <c r="AJ16" s="120"/>
      <c r="AK16" s="120"/>
      <c r="AL16" s="120" t="s">
        <v>16</v>
      </c>
      <c r="AM16" s="120"/>
      <c r="AN16" s="120"/>
      <c r="AO16" s="121" t="s">
        <v>22</v>
      </c>
      <c r="AP16" s="121"/>
      <c r="AQ16" s="121"/>
      <c r="AR16" s="120" t="s">
        <v>23</v>
      </c>
      <c r="AS16" s="120"/>
      <c r="AT16" s="120"/>
      <c r="AU16" s="128" t="s">
        <v>24</v>
      </c>
      <c r="AV16" s="128"/>
      <c r="AW16" s="128"/>
      <c r="AX16" s="121" t="s">
        <v>25</v>
      </c>
      <c r="AY16" s="121"/>
      <c r="AZ16" s="121"/>
      <c r="BA16" s="121"/>
      <c r="BB16" s="121" t="s">
        <v>26</v>
      </c>
      <c r="BC16" s="121"/>
      <c r="BD16" s="121"/>
      <c r="BE16" s="121" t="s">
        <v>27</v>
      </c>
      <c r="BF16" s="121"/>
      <c r="BG16" s="121"/>
      <c r="BH16" s="120"/>
      <c r="BI16" s="120"/>
      <c r="BJ16" s="120"/>
      <c r="BK16" s="120"/>
      <c r="BL16" s="121" t="s">
        <v>28</v>
      </c>
      <c r="BM16" s="121"/>
      <c r="BN16" s="121"/>
      <c r="BO16" s="121" t="s">
        <v>29</v>
      </c>
      <c r="BP16" s="121"/>
      <c r="BQ16" s="121"/>
      <c r="BR16" s="121"/>
      <c r="BS16" s="121" t="s">
        <v>30</v>
      </c>
      <c r="BT16" s="121"/>
      <c r="BU16" s="121"/>
      <c r="BV16" s="121"/>
      <c r="BW16" s="121" t="s">
        <v>31</v>
      </c>
      <c r="BX16" s="121"/>
      <c r="BY16" s="121"/>
      <c r="BZ16" s="121"/>
      <c r="CA16" s="121" t="s">
        <v>32</v>
      </c>
      <c r="CB16" s="121"/>
      <c r="CC16" s="121"/>
      <c r="CD16" s="121"/>
      <c r="CE16" s="120"/>
      <c r="CF16" s="120"/>
      <c r="CG16" s="120"/>
      <c r="CH16" s="120"/>
      <c r="CI16" s="120"/>
      <c r="CJ16" s="119"/>
    </row>
    <row r="17" spans="1:88" ht="35.1" customHeight="1" thickBot="1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0"/>
      <c r="N17" s="120"/>
      <c r="O17" s="120"/>
      <c r="P17" s="120"/>
      <c r="Q17" s="120"/>
      <c r="R17" s="120"/>
      <c r="S17" s="120"/>
      <c r="T17" s="120"/>
      <c r="U17" s="121"/>
      <c r="V17" s="121"/>
      <c r="W17" s="121"/>
      <c r="X17" s="121"/>
      <c r="Y17" s="121"/>
      <c r="Z17" s="121"/>
      <c r="AA17" s="121"/>
      <c r="AB17" s="121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1"/>
      <c r="AP17" s="121"/>
      <c r="AQ17" s="121"/>
      <c r="AR17" s="120"/>
      <c r="AS17" s="120"/>
      <c r="AT17" s="120"/>
      <c r="AU17" s="128"/>
      <c r="AV17" s="128"/>
      <c r="AW17" s="128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0"/>
      <c r="BI17" s="120"/>
      <c r="BJ17" s="120"/>
      <c r="BK17" s="120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0"/>
      <c r="CF17" s="120"/>
      <c r="CG17" s="120"/>
      <c r="CH17" s="120"/>
      <c r="CI17" s="120"/>
      <c r="CJ17" s="119"/>
    </row>
    <row r="18" spans="1:88" ht="96" customHeight="1" x14ac:dyDescent="0.25">
      <c r="A18" s="132" t="s">
        <v>33</v>
      </c>
      <c r="B18" s="132"/>
      <c r="C18" s="132"/>
      <c r="D18" s="132"/>
      <c r="E18" s="133" t="s">
        <v>34</v>
      </c>
      <c r="F18" s="134"/>
      <c r="G18" s="134"/>
      <c r="H18" s="134"/>
      <c r="I18" s="134"/>
      <c r="J18" s="134"/>
      <c r="K18" s="134"/>
      <c r="L18" s="135"/>
      <c r="M18" s="117" t="s">
        <v>35</v>
      </c>
      <c r="N18" s="117"/>
      <c r="O18" s="117"/>
      <c r="P18" s="117"/>
      <c r="Q18" s="117" t="s">
        <v>35</v>
      </c>
      <c r="R18" s="117"/>
      <c r="S18" s="117"/>
      <c r="T18" s="117"/>
      <c r="U18" s="136" t="s">
        <v>35</v>
      </c>
      <c r="V18" s="136"/>
      <c r="W18" s="136"/>
      <c r="X18" s="136"/>
      <c r="Y18" s="136" t="s">
        <v>35</v>
      </c>
      <c r="Z18" s="136"/>
      <c r="AA18" s="136"/>
      <c r="AB18" s="136"/>
      <c r="AC18" s="49">
        <v>11380698000134</v>
      </c>
      <c r="AD18" s="49"/>
      <c r="AE18" s="49"/>
      <c r="AF18" s="49"/>
      <c r="AG18" s="116" t="s">
        <v>36</v>
      </c>
      <c r="AH18" s="116"/>
      <c r="AI18" s="116"/>
      <c r="AJ18" s="116"/>
      <c r="AK18" s="116"/>
      <c r="AL18" s="90">
        <v>2301062017</v>
      </c>
      <c r="AM18" s="90"/>
      <c r="AN18" s="90"/>
      <c r="AO18" s="111">
        <v>29082017</v>
      </c>
      <c r="AP18" s="111"/>
      <c r="AQ18" s="111"/>
      <c r="AR18" s="117" t="s">
        <v>37</v>
      </c>
      <c r="AS18" s="117"/>
      <c r="AT18" s="117"/>
      <c r="AU18" s="118">
        <v>12836023.57</v>
      </c>
      <c r="AV18" s="118"/>
      <c r="AW18" s="118"/>
      <c r="AX18" s="111" t="s">
        <v>35</v>
      </c>
      <c r="AY18" s="111"/>
      <c r="AZ18" s="111"/>
      <c r="BA18" s="111"/>
      <c r="BB18" s="208">
        <v>45201</v>
      </c>
      <c r="BC18" s="208"/>
      <c r="BD18" s="208"/>
      <c r="BE18" s="209">
        <f>SUM([1]MEDIÇÕES!$M$16:$M$19)</f>
        <v>2686347.22</v>
      </c>
      <c r="BF18" s="209"/>
      <c r="BG18" s="209"/>
      <c r="BH18" s="210">
        <f>SUM([1]MEDIÇÕES!$M$15)+SUM([1]MEDIÇÕES!$M$20:$M$23)</f>
        <v>4265206.22</v>
      </c>
      <c r="BI18" s="210"/>
      <c r="BJ18" s="210"/>
      <c r="BK18" s="210"/>
      <c r="BL18" s="115">
        <v>449035</v>
      </c>
      <c r="BM18" s="115"/>
      <c r="BN18" s="115"/>
      <c r="BO18" s="109">
        <v>0</v>
      </c>
      <c r="BP18" s="109"/>
      <c r="BQ18" s="109"/>
      <c r="BR18" s="109"/>
      <c r="BS18" s="109">
        <v>0</v>
      </c>
      <c r="BT18" s="109"/>
      <c r="BU18" s="109"/>
      <c r="BV18" s="109"/>
      <c r="BW18" s="109">
        <v>0</v>
      </c>
      <c r="BX18" s="109"/>
      <c r="BY18" s="109"/>
      <c r="BZ18" s="109"/>
      <c r="CA18" s="109">
        <v>16157738.584999997</v>
      </c>
      <c r="CB18" s="109"/>
      <c r="CC18" s="109"/>
      <c r="CD18" s="109"/>
      <c r="CE18" s="117" t="s">
        <v>38</v>
      </c>
      <c r="CF18" s="117"/>
      <c r="CG18" s="117"/>
      <c r="CH18" s="117"/>
      <c r="CI18" s="211"/>
      <c r="CJ18" s="15"/>
    </row>
    <row r="19" spans="1:88" ht="38.1" hidden="1" customHeight="1" x14ac:dyDescent="0.2">
      <c r="A19" s="47" t="s">
        <v>41</v>
      </c>
      <c r="B19" s="47"/>
      <c r="C19" s="47"/>
      <c r="D19" s="47"/>
      <c r="E19" s="91" t="s">
        <v>42</v>
      </c>
      <c r="F19" s="92"/>
      <c r="G19" s="92"/>
      <c r="H19" s="92"/>
      <c r="I19" s="92"/>
      <c r="J19" s="92"/>
      <c r="K19" s="92"/>
      <c r="L19" s="93"/>
      <c r="M19" s="100" t="s">
        <v>43</v>
      </c>
      <c r="N19" s="100"/>
      <c r="O19" s="100"/>
      <c r="P19" s="100"/>
      <c r="Q19" s="47" t="s">
        <v>39</v>
      </c>
      <c r="R19" s="47"/>
      <c r="S19" s="47"/>
      <c r="T19" s="47"/>
      <c r="U19" s="101">
        <v>40790000</v>
      </c>
      <c r="V19" s="101"/>
      <c r="W19" s="101"/>
      <c r="X19" s="101"/>
      <c r="Y19" s="102">
        <v>4620000</v>
      </c>
      <c r="Z19" s="102"/>
      <c r="AA19" s="102"/>
      <c r="AB19" s="102"/>
      <c r="AC19" s="49">
        <v>11380698000134</v>
      </c>
      <c r="AD19" s="49"/>
      <c r="AE19" s="49"/>
      <c r="AF19" s="49"/>
      <c r="AG19" s="47" t="s">
        <v>36</v>
      </c>
      <c r="AH19" s="47"/>
      <c r="AI19" s="47"/>
      <c r="AJ19" s="47"/>
      <c r="AK19" s="47"/>
      <c r="AL19" s="90">
        <v>2301062018</v>
      </c>
      <c r="AM19" s="90"/>
      <c r="AN19" s="90"/>
      <c r="AO19" s="75">
        <v>1062018</v>
      </c>
      <c r="AP19" s="75"/>
      <c r="AQ19" s="75"/>
      <c r="AR19" s="42" t="s">
        <v>44</v>
      </c>
      <c r="AS19" s="42"/>
      <c r="AT19" s="42"/>
      <c r="AU19" s="43">
        <v>2883630.65</v>
      </c>
      <c r="AV19" s="43"/>
      <c r="AW19" s="43"/>
      <c r="AX19" s="75">
        <v>28022022</v>
      </c>
      <c r="AY19" s="75"/>
      <c r="AZ19" s="75"/>
      <c r="BA19" s="75"/>
      <c r="BB19" s="75">
        <v>28022022</v>
      </c>
      <c r="BC19" s="75"/>
      <c r="BD19" s="75"/>
      <c r="BE19" s="212">
        <f>SUM(CJ19-AU19-BH19)</f>
        <v>720857.03000000026</v>
      </c>
      <c r="BF19" s="212"/>
      <c r="BG19" s="212"/>
      <c r="BH19" s="212">
        <v>0</v>
      </c>
      <c r="BI19" s="212"/>
      <c r="BJ19" s="212"/>
      <c r="BK19" s="212"/>
      <c r="BL19" s="37">
        <v>449035</v>
      </c>
      <c r="BM19" s="37"/>
      <c r="BN19" s="37"/>
      <c r="BO19" s="72"/>
      <c r="BP19" s="72"/>
      <c r="BQ19" s="72"/>
      <c r="BR19" s="72"/>
      <c r="BS19" s="72">
        <v>0</v>
      </c>
      <c r="BT19" s="72"/>
      <c r="BU19" s="72"/>
      <c r="BV19" s="72"/>
      <c r="BW19" s="72">
        <v>0</v>
      </c>
      <c r="BX19" s="72"/>
      <c r="BY19" s="72"/>
      <c r="BZ19" s="72"/>
      <c r="CA19" s="72">
        <v>3560386.2499999981</v>
      </c>
      <c r="CB19" s="72"/>
      <c r="CC19" s="72"/>
      <c r="CD19" s="72"/>
      <c r="CE19" s="47" t="s">
        <v>40</v>
      </c>
      <c r="CF19" s="47"/>
      <c r="CG19" s="47"/>
      <c r="CH19" s="47"/>
      <c r="CI19" s="143"/>
      <c r="CJ19" s="87">
        <v>3604487.68</v>
      </c>
    </row>
    <row r="20" spans="1:88" ht="38.1" hidden="1" customHeight="1" x14ac:dyDescent="0.2">
      <c r="A20" s="47"/>
      <c r="B20" s="47"/>
      <c r="C20" s="47"/>
      <c r="D20" s="47"/>
      <c r="E20" s="94"/>
      <c r="F20" s="95"/>
      <c r="G20" s="95"/>
      <c r="H20" s="95"/>
      <c r="I20" s="95"/>
      <c r="J20" s="95"/>
      <c r="K20" s="95"/>
      <c r="L20" s="96"/>
      <c r="M20" s="103" t="s">
        <v>45</v>
      </c>
      <c r="N20" s="103"/>
      <c r="O20" s="103"/>
      <c r="P20" s="103"/>
      <c r="Q20" s="47"/>
      <c r="R20" s="47"/>
      <c r="S20" s="47"/>
      <c r="T20" s="47"/>
      <c r="U20" s="104">
        <v>28700000</v>
      </c>
      <c r="V20" s="104"/>
      <c r="W20" s="104"/>
      <c r="X20" s="104"/>
      <c r="Y20" s="105">
        <v>3230000</v>
      </c>
      <c r="Z20" s="105"/>
      <c r="AA20" s="105"/>
      <c r="AB20" s="105"/>
      <c r="AC20" s="49"/>
      <c r="AD20" s="49"/>
      <c r="AE20" s="49"/>
      <c r="AF20" s="49"/>
      <c r="AG20" s="47"/>
      <c r="AH20" s="47"/>
      <c r="AI20" s="47"/>
      <c r="AJ20" s="47"/>
      <c r="AK20" s="47"/>
      <c r="AL20" s="90"/>
      <c r="AM20" s="90"/>
      <c r="AN20" s="90"/>
      <c r="AO20" s="75"/>
      <c r="AP20" s="75"/>
      <c r="AQ20" s="75"/>
      <c r="AR20" s="42"/>
      <c r="AS20" s="42"/>
      <c r="AT20" s="42"/>
      <c r="AU20" s="43"/>
      <c r="AV20" s="43"/>
      <c r="AW20" s="43"/>
      <c r="AX20" s="75"/>
      <c r="AY20" s="75"/>
      <c r="AZ20" s="75"/>
      <c r="BA20" s="75"/>
      <c r="BB20" s="75"/>
      <c r="BC20" s="75"/>
      <c r="BD20" s="75"/>
      <c r="BE20" s="212"/>
      <c r="BF20" s="212"/>
      <c r="BG20" s="212"/>
      <c r="BH20" s="212"/>
      <c r="BI20" s="212"/>
      <c r="BJ20" s="212"/>
      <c r="BK20" s="212"/>
      <c r="BL20" s="37"/>
      <c r="BM20" s="37"/>
      <c r="BN20" s="37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47"/>
      <c r="CF20" s="47"/>
      <c r="CG20" s="47"/>
      <c r="CH20" s="47"/>
      <c r="CI20" s="143"/>
      <c r="CJ20" s="87"/>
    </row>
    <row r="21" spans="1:88" ht="38.1" hidden="1" customHeight="1" x14ac:dyDescent="0.2">
      <c r="A21" s="47"/>
      <c r="B21" s="47"/>
      <c r="C21" s="47"/>
      <c r="D21" s="47"/>
      <c r="E21" s="97"/>
      <c r="F21" s="98"/>
      <c r="G21" s="98"/>
      <c r="H21" s="98"/>
      <c r="I21" s="98"/>
      <c r="J21" s="98"/>
      <c r="K21" s="98"/>
      <c r="L21" s="99"/>
      <c r="M21" s="106" t="s">
        <v>46</v>
      </c>
      <c r="N21" s="106"/>
      <c r="O21" s="106"/>
      <c r="P21" s="106"/>
      <c r="Q21" s="47"/>
      <c r="R21" s="47"/>
      <c r="S21" s="47"/>
      <c r="T21" s="47"/>
      <c r="U21" s="88">
        <v>21165000</v>
      </c>
      <c r="V21" s="88"/>
      <c r="W21" s="88"/>
      <c r="X21" s="88"/>
      <c r="Y21" s="89">
        <v>2450000</v>
      </c>
      <c r="Z21" s="89"/>
      <c r="AA21" s="89"/>
      <c r="AB21" s="89"/>
      <c r="AC21" s="49"/>
      <c r="AD21" s="49"/>
      <c r="AE21" s="49"/>
      <c r="AF21" s="49"/>
      <c r="AG21" s="47"/>
      <c r="AH21" s="47"/>
      <c r="AI21" s="47"/>
      <c r="AJ21" s="47"/>
      <c r="AK21" s="47"/>
      <c r="AL21" s="90"/>
      <c r="AM21" s="90"/>
      <c r="AN21" s="90"/>
      <c r="AO21" s="75"/>
      <c r="AP21" s="75"/>
      <c r="AQ21" s="75"/>
      <c r="AR21" s="42"/>
      <c r="AS21" s="42"/>
      <c r="AT21" s="42"/>
      <c r="AU21" s="43"/>
      <c r="AV21" s="43"/>
      <c r="AW21" s="43"/>
      <c r="AX21" s="75"/>
      <c r="AY21" s="75"/>
      <c r="AZ21" s="75"/>
      <c r="BA21" s="75"/>
      <c r="BB21" s="75"/>
      <c r="BC21" s="75"/>
      <c r="BD21" s="75"/>
      <c r="BE21" s="212"/>
      <c r="BF21" s="212"/>
      <c r="BG21" s="212"/>
      <c r="BH21" s="212"/>
      <c r="BI21" s="212"/>
      <c r="BJ21" s="212"/>
      <c r="BK21" s="212"/>
      <c r="BL21" s="37"/>
      <c r="BM21" s="37"/>
      <c r="BN21" s="37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47"/>
      <c r="CF21" s="47"/>
      <c r="CG21" s="47"/>
      <c r="CH21" s="47"/>
      <c r="CI21" s="143"/>
      <c r="CJ21" s="87"/>
    </row>
    <row r="22" spans="1:88" ht="30" customHeight="1" x14ac:dyDescent="0.2">
      <c r="A22" s="47" t="s">
        <v>47</v>
      </c>
      <c r="B22" s="47"/>
      <c r="C22" s="47"/>
      <c r="D22" s="47"/>
      <c r="E22" s="91" t="s">
        <v>48</v>
      </c>
      <c r="F22" s="92"/>
      <c r="G22" s="92"/>
      <c r="H22" s="92"/>
      <c r="I22" s="92"/>
      <c r="J22" s="92"/>
      <c r="K22" s="92"/>
      <c r="L22" s="93"/>
      <c r="M22" s="100" t="s">
        <v>43</v>
      </c>
      <c r="N22" s="100"/>
      <c r="O22" s="100"/>
      <c r="P22" s="100"/>
      <c r="Q22" s="47" t="s">
        <v>39</v>
      </c>
      <c r="R22" s="47"/>
      <c r="S22" s="47"/>
      <c r="T22" s="47"/>
      <c r="U22" s="101">
        <v>40790000</v>
      </c>
      <c r="V22" s="101"/>
      <c r="W22" s="101"/>
      <c r="X22" s="101"/>
      <c r="Y22" s="102">
        <v>4620000</v>
      </c>
      <c r="Z22" s="102"/>
      <c r="AA22" s="102"/>
      <c r="AB22" s="102"/>
      <c r="AC22" s="49">
        <v>49437809000174</v>
      </c>
      <c r="AD22" s="49"/>
      <c r="AE22" s="49"/>
      <c r="AF22" s="49"/>
      <c r="AG22" s="47" t="s">
        <v>49</v>
      </c>
      <c r="AH22" s="47"/>
      <c r="AI22" s="47"/>
      <c r="AJ22" s="47"/>
      <c r="AK22" s="47"/>
      <c r="AL22" s="90" t="s">
        <v>50</v>
      </c>
      <c r="AM22" s="90"/>
      <c r="AN22" s="90"/>
      <c r="AO22" s="75">
        <v>18092020</v>
      </c>
      <c r="AP22" s="75"/>
      <c r="AQ22" s="75"/>
      <c r="AR22" s="42" t="s">
        <v>51</v>
      </c>
      <c r="AS22" s="42"/>
      <c r="AT22" s="42"/>
      <c r="AU22" s="43">
        <v>57460077.539999999</v>
      </c>
      <c r="AV22" s="43"/>
      <c r="AW22" s="43"/>
      <c r="AX22" s="75" t="s">
        <v>35</v>
      </c>
      <c r="AY22" s="75"/>
      <c r="AZ22" s="75"/>
      <c r="BA22" s="75"/>
      <c r="BB22" s="75">
        <v>4072022</v>
      </c>
      <c r="BC22" s="75"/>
      <c r="BD22" s="75"/>
      <c r="BE22" s="212">
        <v>10530774.800000001</v>
      </c>
      <c r="BF22" s="212"/>
      <c r="BG22" s="212"/>
      <c r="BH22" s="212">
        <v>9865363.2200000007</v>
      </c>
      <c r="BI22" s="212"/>
      <c r="BJ22" s="212"/>
      <c r="BK22" s="212"/>
      <c r="BL22" s="37">
        <v>449051</v>
      </c>
      <c r="BM22" s="37"/>
      <c r="BN22" s="37"/>
      <c r="BO22" s="72">
        <v>0</v>
      </c>
      <c r="BP22" s="72"/>
      <c r="BQ22" s="72"/>
      <c r="BR22" s="72"/>
      <c r="BS22" s="72">
        <v>0</v>
      </c>
      <c r="BT22" s="72"/>
      <c r="BU22" s="72"/>
      <c r="BV22" s="72"/>
      <c r="BW22" s="72">
        <v>0</v>
      </c>
      <c r="BX22" s="72"/>
      <c r="BY22" s="72"/>
      <c r="BZ22" s="72"/>
      <c r="CA22" s="72">
        <v>17869796.869999997</v>
      </c>
      <c r="CB22" s="72"/>
      <c r="CC22" s="72"/>
      <c r="CD22" s="72"/>
      <c r="CE22" s="47" t="s">
        <v>123</v>
      </c>
      <c r="CF22" s="47"/>
      <c r="CG22" s="47"/>
      <c r="CH22" s="47"/>
      <c r="CI22" s="143"/>
      <c r="CJ22" s="87">
        <v>62946896.909999996</v>
      </c>
    </row>
    <row r="23" spans="1:88" ht="30" customHeight="1" x14ac:dyDescent="0.2">
      <c r="A23" s="47"/>
      <c r="B23" s="47"/>
      <c r="C23" s="47"/>
      <c r="D23" s="47"/>
      <c r="E23" s="94"/>
      <c r="F23" s="95"/>
      <c r="G23" s="95"/>
      <c r="H23" s="95"/>
      <c r="I23" s="95"/>
      <c r="J23" s="95"/>
      <c r="K23" s="95"/>
      <c r="L23" s="96"/>
      <c r="M23" s="103" t="s">
        <v>45</v>
      </c>
      <c r="N23" s="103"/>
      <c r="O23" s="103"/>
      <c r="P23" s="103"/>
      <c r="Q23" s="47"/>
      <c r="R23" s="47"/>
      <c r="S23" s="47"/>
      <c r="T23" s="47"/>
      <c r="U23" s="104">
        <v>28700000</v>
      </c>
      <c r="V23" s="104"/>
      <c r="W23" s="104"/>
      <c r="X23" s="104"/>
      <c r="Y23" s="105">
        <v>3230000</v>
      </c>
      <c r="Z23" s="105"/>
      <c r="AA23" s="105"/>
      <c r="AB23" s="105"/>
      <c r="AC23" s="49"/>
      <c r="AD23" s="49"/>
      <c r="AE23" s="49"/>
      <c r="AF23" s="49"/>
      <c r="AG23" s="47"/>
      <c r="AH23" s="47"/>
      <c r="AI23" s="47"/>
      <c r="AJ23" s="47"/>
      <c r="AK23" s="47"/>
      <c r="AL23" s="90"/>
      <c r="AM23" s="90"/>
      <c r="AN23" s="90"/>
      <c r="AO23" s="75"/>
      <c r="AP23" s="75"/>
      <c r="AQ23" s="75"/>
      <c r="AR23" s="42"/>
      <c r="AS23" s="42"/>
      <c r="AT23" s="42"/>
      <c r="AU23" s="43"/>
      <c r="AV23" s="43"/>
      <c r="AW23" s="43"/>
      <c r="AX23" s="75"/>
      <c r="AY23" s="75"/>
      <c r="AZ23" s="75"/>
      <c r="BA23" s="75"/>
      <c r="BB23" s="75"/>
      <c r="BC23" s="75"/>
      <c r="BD23" s="75"/>
      <c r="BE23" s="212"/>
      <c r="BF23" s="212"/>
      <c r="BG23" s="212"/>
      <c r="BH23" s="212"/>
      <c r="BI23" s="212"/>
      <c r="BJ23" s="212"/>
      <c r="BK23" s="212"/>
      <c r="BL23" s="37"/>
      <c r="BM23" s="37"/>
      <c r="BN23" s="37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47"/>
      <c r="CF23" s="47"/>
      <c r="CG23" s="47"/>
      <c r="CH23" s="47"/>
      <c r="CI23" s="143"/>
      <c r="CJ23" s="87"/>
    </row>
    <row r="24" spans="1:88" ht="30" customHeight="1" x14ac:dyDescent="0.2">
      <c r="A24" s="47"/>
      <c r="B24" s="47"/>
      <c r="C24" s="47"/>
      <c r="D24" s="47"/>
      <c r="E24" s="97"/>
      <c r="F24" s="98"/>
      <c r="G24" s="98"/>
      <c r="H24" s="98"/>
      <c r="I24" s="98"/>
      <c r="J24" s="98"/>
      <c r="K24" s="98"/>
      <c r="L24" s="99"/>
      <c r="M24" s="106" t="s">
        <v>46</v>
      </c>
      <c r="N24" s="106"/>
      <c r="O24" s="106"/>
      <c r="P24" s="106"/>
      <c r="Q24" s="47"/>
      <c r="R24" s="47"/>
      <c r="S24" s="47"/>
      <c r="T24" s="47"/>
      <c r="U24" s="88">
        <v>21165000</v>
      </c>
      <c r="V24" s="88"/>
      <c r="W24" s="88"/>
      <c r="X24" s="88"/>
      <c r="Y24" s="89">
        <v>2450000</v>
      </c>
      <c r="Z24" s="89"/>
      <c r="AA24" s="89"/>
      <c r="AB24" s="89"/>
      <c r="AC24" s="49"/>
      <c r="AD24" s="49"/>
      <c r="AE24" s="49"/>
      <c r="AF24" s="49"/>
      <c r="AG24" s="47"/>
      <c r="AH24" s="47"/>
      <c r="AI24" s="47"/>
      <c r="AJ24" s="47"/>
      <c r="AK24" s="47"/>
      <c r="AL24" s="90"/>
      <c r="AM24" s="90"/>
      <c r="AN24" s="90"/>
      <c r="AO24" s="75"/>
      <c r="AP24" s="75"/>
      <c r="AQ24" s="75"/>
      <c r="AR24" s="42"/>
      <c r="AS24" s="42"/>
      <c r="AT24" s="42"/>
      <c r="AU24" s="43"/>
      <c r="AV24" s="43"/>
      <c r="AW24" s="43"/>
      <c r="AX24" s="75"/>
      <c r="AY24" s="75"/>
      <c r="AZ24" s="75"/>
      <c r="BA24" s="75"/>
      <c r="BB24" s="75"/>
      <c r="BC24" s="75"/>
      <c r="BD24" s="75"/>
      <c r="BE24" s="212"/>
      <c r="BF24" s="212"/>
      <c r="BG24" s="212"/>
      <c r="BH24" s="212"/>
      <c r="BI24" s="212"/>
      <c r="BJ24" s="212"/>
      <c r="BK24" s="212"/>
      <c r="BL24" s="37"/>
      <c r="BM24" s="37"/>
      <c r="BN24" s="37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47"/>
      <c r="CF24" s="47"/>
      <c r="CG24" s="47"/>
      <c r="CH24" s="47"/>
      <c r="CI24" s="143"/>
      <c r="CJ24" s="87"/>
    </row>
    <row r="25" spans="1:88" ht="60" customHeight="1" x14ac:dyDescent="0.25">
      <c r="A25" s="45" t="s">
        <v>52</v>
      </c>
      <c r="B25" s="45"/>
      <c r="C25" s="45"/>
      <c r="D25" s="45"/>
      <c r="E25" s="45" t="s">
        <v>53</v>
      </c>
      <c r="F25" s="45"/>
      <c r="G25" s="45"/>
      <c r="H25" s="45"/>
      <c r="I25" s="45"/>
      <c r="J25" s="45"/>
      <c r="K25" s="45"/>
      <c r="L25" s="45"/>
      <c r="M25" s="46" t="s">
        <v>54</v>
      </c>
      <c r="N25" s="46"/>
      <c r="O25" s="46"/>
      <c r="P25" s="46"/>
      <c r="Q25" s="47" t="s">
        <v>39</v>
      </c>
      <c r="R25" s="47"/>
      <c r="S25" s="47"/>
      <c r="T25" s="47"/>
      <c r="U25" s="48">
        <f>SUM(119526950.61*95%)</f>
        <v>113550603.07949999</v>
      </c>
      <c r="V25" s="48"/>
      <c r="W25" s="48"/>
      <c r="X25" s="48"/>
      <c r="Y25" s="48">
        <f>SUM(119526950.61*5%)</f>
        <v>5976347.5305000003</v>
      </c>
      <c r="Z25" s="48"/>
      <c r="AA25" s="48"/>
      <c r="AB25" s="48"/>
      <c r="AC25" s="49">
        <v>3951168000170</v>
      </c>
      <c r="AD25" s="49"/>
      <c r="AE25" s="49"/>
      <c r="AF25" s="49"/>
      <c r="AG25" s="47" t="s">
        <v>55</v>
      </c>
      <c r="AH25" s="47"/>
      <c r="AI25" s="47"/>
      <c r="AJ25" s="47"/>
      <c r="AK25" s="47"/>
      <c r="AL25" s="40" t="s">
        <v>56</v>
      </c>
      <c r="AM25" s="40"/>
      <c r="AN25" s="40"/>
      <c r="AO25" s="75">
        <v>19102021</v>
      </c>
      <c r="AP25" s="75"/>
      <c r="AQ25" s="75"/>
      <c r="AR25" s="42" t="s">
        <v>57</v>
      </c>
      <c r="AS25" s="42"/>
      <c r="AT25" s="42"/>
      <c r="AU25" s="43">
        <v>4281062.08</v>
      </c>
      <c r="AV25" s="43"/>
      <c r="AW25" s="43"/>
      <c r="AX25" s="75" t="s">
        <v>35</v>
      </c>
      <c r="AY25" s="75"/>
      <c r="AZ25" s="75"/>
      <c r="BA25" s="75"/>
      <c r="BB25" s="75">
        <v>30042023</v>
      </c>
      <c r="BC25" s="75"/>
      <c r="BD25" s="75"/>
      <c r="BE25" s="212">
        <f>SUM(422861.04)</f>
        <v>422861.04</v>
      </c>
      <c r="BF25" s="212"/>
      <c r="BG25" s="212"/>
      <c r="BH25" s="212">
        <v>0</v>
      </c>
      <c r="BI25" s="212"/>
      <c r="BJ25" s="212"/>
      <c r="BK25" s="212"/>
      <c r="BL25" s="37">
        <v>449051</v>
      </c>
      <c r="BM25" s="37"/>
      <c r="BN25" s="37"/>
      <c r="BO25" s="72">
        <v>0</v>
      </c>
      <c r="BP25" s="72"/>
      <c r="BQ25" s="72"/>
      <c r="BR25" s="72"/>
      <c r="BS25" s="72">
        <v>0</v>
      </c>
      <c r="BT25" s="72"/>
      <c r="BU25" s="72"/>
      <c r="BV25" s="72"/>
      <c r="BW25" s="72">
        <v>0</v>
      </c>
      <c r="BX25" s="72"/>
      <c r="BY25" s="72"/>
      <c r="BZ25" s="72"/>
      <c r="CA25" s="72">
        <v>346474.02999999997</v>
      </c>
      <c r="CB25" s="72"/>
      <c r="CC25" s="72"/>
      <c r="CD25" s="72"/>
      <c r="CE25" s="42" t="s">
        <v>124</v>
      </c>
      <c r="CF25" s="42"/>
      <c r="CG25" s="42"/>
      <c r="CH25" s="42"/>
      <c r="CI25" s="158"/>
      <c r="CJ25" s="15"/>
    </row>
    <row r="26" spans="1:88" ht="90" customHeight="1" x14ac:dyDescent="0.25">
      <c r="A26" s="45" t="s">
        <v>58</v>
      </c>
      <c r="B26" s="45"/>
      <c r="C26" s="45"/>
      <c r="D26" s="45"/>
      <c r="E26" s="45" t="s">
        <v>59</v>
      </c>
      <c r="F26" s="45"/>
      <c r="G26" s="45"/>
      <c r="H26" s="45"/>
      <c r="I26" s="45"/>
      <c r="J26" s="45"/>
      <c r="K26" s="45"/>
      <c r="L26" s="45"/>
      <c r="M26" s="46" t="s">
        <v>54</v>
      </c>
      <c r="N26" s="46"/>
      <c r="O26" s="46"/>
      <c r="P26" s="46"/>
      <c r="Q26" s="47" t="s">
        <v>39</v>
      </c>
      <c r="R26" s="47"/>
      <c r="S26" s="47"/>
      <c r="T26" s="47"/>
      <c r="U26" s="48">
        <f>SUM(119526950.61*95%)</f>
        <v>113550603.07949999</v>
      </c>
      <c r="V26" s="48"/>
      <c r="W26" s="48"/>
      <c r="X26" s="48"/>
      <c r="Y26" s="48">
        <f>SUM(119526950.61*5%)</f>
        <v>5976347.5305000003</v>
      </c>
      <c r="Z26" s="48"/>
      <c r="AA26" s="48"/>
      <c r="AB26" s="48"/>
      <c r="AC26" s="49">
        <v>35541010000119</v>
      </c>
      <c r="AD26" s="49"/>
      <c r="AE26" s="49"/>
      <c r="AF26" s="49"/>
      <c r="AG26" s="47" t="s">
        <v>60</v>
      </c>
      <c r="AH26" s="47"/>
      <c r="AI26" s="47"/>
      <c r="AJ26" s="47"/>
      <c r="AK26" s="47"/>
      <c r="AL26" s="40" t="s">
        <v>61</v>
      </c>
      <c r="AM26" s="40"/>
      <c r="AN26" s="40"/>
      <c r="AO26" s="75">
        <v>3012022</v>
      </c>
      <c r="AP26" s="75"/>
      <c r="AQ26" s="75"/>
      <c r="AR26" s="42" t="s">
        <v>57</v>
      </c>
      <c r="AS26" s="42"/>
      <c r="AT26" s="42"/>
      <c r="AU26" s="43">
        <v>12187842.68</v>
      </c>
      <c r="AV26" s="43"/>
      <c r="AW26" s="43"/>
      <c r="AX26" s="75" t="s">
        <v>35</v>
      </c>
      <c r="AY26" s="75"/>
      <c r="AZ26" s="75"/>
      <c r="BA26" s="75"/>
      <c r="BB26" s="41">
        <v>45160</v>
      </c>
      <c r="BC26" s="41"/>
      <c r="BD26" s="41"/>
      <c r="BE26" s="212">
        <f>SUM(2413135.96-820343.71)</f>
        <v>1592792.25</v>
      </c>
      <c r="BF26" s="212"/>
      <c r="BG26" s="212"/>
      <c r="BH26" s="212">
        <v>0</v>
      </c>
      <c r="BI26" s="212"/>
      <c r="BJ26" s="212"/>
      <c r="BK26" s="212"/>
      <c r="BL26" s="37">
        <v>449051</v>
      </c>
      <c r="BM26" s="37"/>
      <c r="BN26" s="37"/>
      <c r="BO26" s="72">
        <v>3310865.44</v>
      </c>
      <c r="BP26" s="72"/>
      <c r="BQ26" s="72"/>
      <c r="BR26" s="72"/>
      <c r="BS26" s="72">
        <v>2857609.32</v>
      </c>
      <c r="BT26" s="72"/>
      <c r="BU26" s="72"/>
      <c r="BV26" s="72"/>
      <c r="BW26" s="72">
        <v>4709724.3600000003</v>
      </c>
      <c r="BX26" s="72"/>
      <c r="BY26" s="72"/>
      <c r="BZ26" s="72"/>
      <c r="CA26" s="72">
        <v>11853437.59</v>
      </c>
      <c r="CB26" s="72"/>
      <c r="CC26" s="72"/>
      <c r="CD26" s="72"/>
      <c r="CE26" s="42" t="s">
        <v>38</v>
      </c>
      <c r="CF26" s="42"/>
      <c r="CG26" s="42"/>
      <c r="CH26" s="42"/>
      <c r="CI26" s="158"/>
      <c r="CJ26" s="15"/>
    </row>
    <row r="27" spans="1:88" ht="90" customHeight="1" x14ac:dyDescent="0.25">
      <c r="A27" s="137" t="s">
        <v>87</v>
      </c>
      <c r="B27" s="138"/>
      <c r="C27" s="138"/>
      <c r="D27" s="139"/>
      <c r="E27" s="137" t="s">
        <v>86</v>
      </c>
      <c r="F27" s="138"/>
      <c r="G27" s="138"/>
      <c r="H27" s="138"/>
      <c r="I27" s="138"/>
      <c r="J27" s="138"/>
      <c r="K27" s="138"/>
      <c r="L27" s="139"/>
      <c r="M27" s="140" t="s">
        <v>35</v>
      </c>
      <c r="N27" s="141"/>
      <c r="O27" s="141"/>
      <c r="P27" s="142"/>
      <c r="Q27" s="143" t="s">
        <v>35</v>
      </c>
      <c r="R27" s="144"/>
      <c r="S27" s="144"/>
      <c r="T27" s="145"/>
      <c r="U27" s="146" t="s">
        <v>35</v>
      </c>
      <c r="V27" s="147"/>
      <c r="W27" s="147"/>
      <c r="X27" s="148"/>
      <c r="Y27" s="146" t="s">
        <v>35</v>
      </c>
      <c r="Z27" s="147"/>
      <c r="AA27" s="147"/>
      <c r="AB27" s="148"/>
      <c r="AC27" s="149" t="s">
        <v>93</v>
      </c>
      <c r="AD27" s="150"/>
      <c r="AE27" s="150"/>
      <c r="AF27" s="151"/>
      <c r="AG27" s="143" t="s">
        <v>90</v>
      </c>
      <c r="AH27" s="144"/>
      <c r="AI27" s="144"/>
      <c r="AJ27" s="144"/>
      <c r="AK27" s="145"/>
      <c r="AL27" s="152" t="s">
        <v>91</v>
      </c>
      <c r="AM27" s="153"/>
      <c r="AN27" s="154"/>
      <c r="AO27" s="155">
        <v>44714</v>
      </c>
      <c r="AP27" s="156"/>
      <c r="AQ27" s="157"/>
      <c r="AR27" s="158" t="s">
        <v>92</v>
      </c>
      <c r="AS27" s="159"/>
      <c r="AT27" s="160"/>
      <c r="AU27" s="161">
        <v>20508920.07</v>
      </c>
      <c r="AV27" s="162"/>
      <c r="AW27" s="163"/>
      <c r="AX27" s="164" t="s">
        <v>35</v>
      </c>
      <c r="AY27" s="165"/>
      <c r="AZ27" s="165"/>
      <c r="BA27" s="166"/>
      <c r="BB27" s="155" t="s">
        <v>35</v>
      </c>
      <c r="BC27" s="156"/>
      <c r="BD27" s="157"/>
      <c r="BE27" s="146">
        <v>0</v>
      </c>
      <c r="BF27" s="147"/>
      <c r="BG27" s="148"/>
      <c r="BH27" s="146">
        <v>0</v>
      </c>
      <c r="BI27" s="147"/>
      <c r="BJ27" s="147"/>
      <c r="BK27" s="148"/>
      <c r="BL27" s="173" t="s">
        <v>71</v>
      </c>
      <c r="BM27" s="174"/>
      <c r="BN27" s="175"/>
      <c r="BO27" s="213">
        <v>615622.14</v>
      </c>
      <c r="BP27" s="214"/>
      <c r="BQ27" s="214"/>
      <c r="BR27" s="215"/>
      <c r="BS27" s="213">
        <v>615622.14</v>
      </c>
      <c r="BT27" s="214"/>
      <c r="BU27" s="214"/>
      <c r="BV27" s="215"/>
      <c r="BW27" s="213">
        <v>615622.14</v>
      </c>
      <c r="BX27" s="214"/>
      <c r="BY27" s="214"/>
      <c r="BZ27" s="215"/>
      <c r="CA27" s="213">
        <v>1248378.18</v>
      </c>
      <c r="CB27" s="214"/>
      <c r="CC27" s="214"/>
      <c r="CD27" s="215"/>
      <c r="CE27" s="158" t="s">
        <v>38</v>
      </c>
      <c r="CF27" s="159"/>
      <c r="CG27" s="159"/>
      <c r="CH27" s="159"/>
      <c r="CI27" s="159"/>
      <c r="CJ27" s="15"/>
    </row>
    <row r="28" spans="1:88" ht="90" customHeight="1" x14ac:dyDescent="0.25">
      <c r="A28" s="45" t="s">
        <v>80</v>
      </c>
      <c r="B28" s="45"/>
      <c r="C28" s="45"/>
      <c r="D28" s="45"/>
      <c r="E28" s="45" t="s">
        <v>96</v>
      </c>
      <c r="F28" s="45"/>
      <c r="G28" s="45"/>
      <c r="H28" s="45"/>
      <c r="I28" s="45"/>
      <c r="J28" s="45"/>
      <c r="K28" s="45"/>
      <c r="L28" s="45"/>
      <c r="M28" s="46" t="s">
        <v>76</v>
      </c>
      <c r="N28" s="46"/>
      <c r="O28" s="46"/>
      <c r="P28" s="46"/>
      <c r="Q28" s="47" t="s">
        <v>39</v>
      </c>
      <c r="R28" s="47"/>
      <c r="S28" s="47"/>
      <c r="T28" s="47"/>
      <c r="U28" s="48">
        <v>53274427.439999998</v>
      </c>
      <c r="V28" s="48"/>
      <c r="W28" s="48"/>
      <c r="X28" s="48"/>
      <c r="Y28" s="48">
        <v>2803917.25</v>
      </c>
      <c r="Z28" s="48"/>
      <c r="AA28" s="48"/>
      <c r="AB28" s="48"/>
      <c r="AC28" s="49" t="s">
        <v>77</v>
      </c>
      <c r="AD28" s="49"/>
      <c r="AE28" s="49"/>
      <c r="AF28" s="49"/>
      <c r="AG28" s="47" t="s">
        <v>97</v>
      </c>
      <c r="AH28" s="47"/>
      <c r="AI28" s="47"/>
      <c r="AJ28" s="47"/>
      <c r="AK28" s="47"/>
      <c r="AL28" s="40" t="s">
        <v>78</v>
      </c>
      <c r="AM28" s="40"/>
      <c r="AN28" s="40"/>
      <c r="AO28" s="41">
        <v>44894</v>
      </c>
      <c r="AP28" s="41"/>
      <c r="AQ28" s="41"/>
      <c r="AR28" s="42" t="s">
        <v>79</v>
      </c>
      <c r="AS28" s="42"/>
      <c r="AT28" s="42"/>
      <c r="AU28" s="43">
        <v>41233948.259999998</v>
      </c>
      <c r="AV28" s="43"/>
      <c r="AW28" s="43"/>
      <c r="AX28" s="75" t="s">
        <v>35</v>
      </c>
      <c r="AY28" s="75"/>
      <c r="AZ28" s="75"/>
      <c r="BA28" s="75"/>
      <c r="BB28" s="41" t="s">
        <v>35</v>
      </c>
      <c r="BC28" s="41"/>
      <c r="BD28" s="41"/>
      <c r="BE28" s="212">
        <v>0</v>
      </c>
      <c r="BF28" s="212"/>
      <c r="BG28" s="212"/>
      <c r="BH28" s="212">
        <v>0</v>
      </c>
      <c r="BI28" s="212"/>
      <c r="BJ28" s="212"/>
      <c r="BK28" s="212"/>
      <c r="BL28" s="37" t="s">
        <v>72</v>
      </c>
      <c r="BM28" s="37"/>
      <c r="BN28" s="37"/>
      <c r="BO28" s="72">
        <v>2962693.6</v>
      </c>
      <c r="BP28" s="72"/>
      <c r="BQ28" s="72"/>
      <c r="BR28" s="72"/>
      <c r="BS28" s="72">
        <v>1749633.84</v>
      </c>
      <c r="BT28" s="72"/>
      <c r="BU28" s="72"/>
      <c r="BV28" s="72"/>
      <c r="BW28" s="72">
        <v>1749633.84</v>
      </c>
      <c r="BX28" s="72"/>
      <c r="BY28" s="72"/>
      <c r="BZ28" s="72"/>
      <c r="CA28" s="72">
        <v>1749633.84</v>
      </c>
      <c r="CB28" s="72"/>
      <c r="CC28" s="72"/>
      <c r="CD28" s="72"/>
      <c r="CE28" s="42" t="s">
        <v>38</v>
      </c>
      <c r="CF28" s="42"/>
      <c r="CG28" s="42"/>
      <c r="CH28" s="42"/>
      <c r="CI28" s="158"/>
      <c r="CJ28" s="15"/>
    </row>
    <row r="29" spans="1:88" ht="90" customHeight="1" x14ac:dyDescent="0.25">
      <c r="A29" s="45" t="s">
        <v>82</v>
      </c>
      <c r="B29" s="45"/>
      <c r="C29" s="45"/>
      <c r="D29" s="45"/>
      <c r="E29" s="45" t="s">
        <v>83</v>
      </c>
      <c r="F29" s="45"/>
      <c r="G29" s="45"/>
      <c r="H29" s="45"/>
      <c r="I29" s="45"/>
      <c r="J29" s="45"/>
      <c r="K29" s="45"/>
      <c r="L29" s="45"/>
      <c r="M29" s="140" t="s">
        <v>76</v>
      </c>
      <c r="N29" s="141"/>
      <c r="O29" s="141"/>
      <c r="P29" s="142"/>
      <c r="Q29" s="47" t="s">
        <v>39</v>
      </c>
      <c r="R29" s="47"/>
      <c r="S29" s="47"/>
      <c r="T29" s="47"/>
      <c r="U29" s="216">
        <v>53274427.439999998</v>
      </c>
      <c r="V29" s="217"/>
      <c r="W29" s="217"/>
      <c r="X29" s="218"/>
      <c r="Y29" s="216">
        <v>2803917.25</v>
      </c>
      <c r="Z29" s="217"/>
      <c r="AA29" s="217"/>
      <c r="AB29" s="218"/>
      <c r="AC29" s="49" t="s">
        <v>84</v>
      </c>
      <c r="AD29" s="49"/>
      <c r="AE29" s="49"/>
      <c r="AF29" s="49"/>
      <c r="AG29" s="47" t="s">
        <v>85</v>
      </c>
      <c r="AH29" s="47"/>
      <c r="AI29" s="47"/>
      <c r="AJ29" s="47"/>
      <c r="AK29" s="47"/>
      <c r="AL29" s="40" t="s">
        <v>81</v>
      </c>
      <c r="AM29" s="40"/>
      <c r="AN29" s="40"/>
      <c r="AO29" s="41">
        <v>44886</v>
      </c>
      <c r="AP29" s="41"/>
      <c r="AQ29" s="41"/>
      <c r="AR29" s="42" t="s">
        <v>79</v>
      </c>
      <c r="AS29" s="42"/>
      <c r="AT29" s="42"/>
      <c r="AU29" s="43">
        <v>2397327.6</v>
      </c>
      <c r="AV29" s="43"/>
      <c r="AW29" s="43"/>
      <c r="AX29" s="75" t="s">
        <v>35</v>
      </c>
      <c r="AY29" s="75"/>
      <c r="AZ29" s="75"/>
      <c r="BA29" s="75"/>
      <c r="BB29" s="41" t="s">
        <v>35</v>
      </c>
      <c r="BC29" s="41"/>
      <c r="BD29" s="41"/>
      <c r="BE29" s="212">
        <v>0</v>
      </c>
      <c r="BF29" s="212"/>
      <c r="BG29" s="212"/>
      <c r="BH29" s="212">
        <v>0</v>
      </c>
      <c r="BI29" s="212"/>
      <c r="BJ29" s="212"/>
      <c r="BK29" s="212"/>
      <c r="BL29" s="37" t="s">
        <v>71</v>
      </c>
      <c r="BM29" s="37"/>
      <c r="BN29" s="37"/>
      <c r="BO29" s="72">
        <v>519856.25</v>
      </c>
      <c r="BP29" s="72"/>
      <c r="BQ29" s="72"/>
      <c r="BR29" s="72"/>
      <c r="BS29" s="72">
        <v>113391.67</v>
      </c>
      <c r="BT29" s="72"/>
      <c r="BU29" s="72"/>
      <c r="BV29" s="72"/>
      <c r="BW29" s="72">
        <v>113391.67</v>
      </c>
      <c r="BX29" s="72"/>
      <c r="BY29" s="72"/>
      <c r="BZ29" s="72"/>
      <c r="CA29" s="72">
        <v>113391.67</v>
      </c>
      <c r="CB29" s="72"/>
      <c r="CC29" s="72"/>
      <c r="CD29" s="72"/>
      <c r="CE29" s="42" t="s">
        <v>38</v>
      </c>
      <c r="CF29" s="42"/>
      <c r="CG29" s="42"/>
      <c r="CH29" s="42"/>
      <c r="CI29" s="158"/>
      <c r="CJ29" s="15"/>
    </row>
    <row r="30" spans="1:88" s="7" customFormat="1" ht="18" customHeight="1" x14ac:dyDescent="0.2">
      <c r="A30" s="190" t="s">
        <v>125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</row>
    <row r="31" spans="1:88" s="7" customFormat="1" ht="18" customHeight="1" x14ac:dyDescent="0.25">
      <c r="A31" s="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2"/>
    </row>
    <row r="32" spans="1:88" s="7" customFormat="1" ht="18" customHeight="1" x14ac:dyDescent="0.25">
      <c r="A32" s="8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2"/>
    </row>
    <row r="33" spans="1:88" s="7" customFormat="1" ht="18" customHeight="1" x14ac:dyDescent="0.25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2"/>
    </row>
    <row r="34" spans="1:88" s="7" customFormat="1" ht="18" customHeight="1" x14ac:dyDescent="0.25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"/>
    </row>
    <row r="35" spans="1:88" s="7" customFormat="1" ht="18" customHeight="1" x14ac:dyDescent="0.25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"/>
    </row>
    <row r="36" spans="1:88" s="7" customFormat="1" ht="18" customHeight="1" x14ac:dyDescent="0.25">
      <c r="A36" s="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0"/>
      <c r="AA36" s="10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10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10"/>
      <c r="AZ36" s="50"/>
      <c r="BA36" s="50"/>
      <c r="BB36" s="50"/>
      <c r="BC36" s="50"/>
      <c r="BD36" s="50"/>
      <c r="BE36" s="50"/>
      <c r="BF36" s="50"/>
      <c r="BG36" s="50"/>
      <c r="BH36" s="50"/>
      <c r="BI36" s="1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"/>
      <c r="BW36" s="5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2"/>
    </row>
    <row r="37" spans="1:88" s="7" customFormat="1" ht="18" customHeight="1" x14ac:dyDescent="0.25">
      <c r="A37" s="8"/>
      <c r="B37" s="23" t="s">
        <v>68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0"/>
      <c r="N37" s="10"/>
      <c r="O37" s="23" t="s">
        <v>99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10"/>
      <c r="AA37" s="10"/>
      <c r="AB37" s="191" t="s">
        <v>70</v>
      </c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0"/>
      <c r="AN37" s="191" t="s">
        <v>126</v>
      </c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0"/>
      <c r="AZ37" s="189" t="s">
        <v>69</v>
      </c>
      <c r="BA37" s="189"/>
      <c r="BB37" s="189"/>
      <c r="BC37" s="189"/>
      <c r="BD37" s="189"/>
      <c r="BE37" s="189"/>
      <c r="BF37" s="189"/>
      <c r="BG37" s="189"/>
      <c r="BH37" s="189"/>
      <c r="BI37" s="10"/>
      <c r="BJ37" s="189" t="s">
        <v>64</v>
      </c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0"/>
      <c r="BW37" s="10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2"/>
    </row>
    <row r="38" spans="1:88" s="7" customFormat="1" ht="18" customHeight="1" x14ac:dyDescent="0.25">
      <c r="A38" s="8"/>
      <c r="B38" s="16" t="s">
        <v>63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0"/>
      <c r="N38" s="10"/>
      <c r="O38" s="16" t="s">
        <v>88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0"/>
      <c r="AA38" s="10"/>
      <c r="AB38" s="16" t="s">
        <v>89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0"/>
      <c r="AN38" s="16" t="s">
        <v>127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0"/>
      <c r="AZ38" s="16" t="s">
        <v>66</v>
      </c>
      <c r="BA38" s="16"/>
      <c r="BB38" s="16"/>
      <c r="BC38" s="16"/>
      <c r="BD38" s="16"/>
      <c r="BE38" s="16"/>
      <c r="BF38" s="16"/>
      <c r="BG38" s="16"/>
      <c r="BH38" s="16"/>
      <c r="BI38" s="10"/>
      <c r="BJ38" s="16" t="s">
        <v>95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0"/>
      <c r="BW38" s="10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2"/>
    </row>
    <row r="39" spans="1:88" s="7" customFormat="1" ht="18" customHeight="1" x14ac:dyDescent="0.25">
      <c r="A39" s="8"/>
      <c r="B39" s="16" t="s">
        <v>74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1"/>
      <c r="N39" s="11"/>
      <c r="O39" s="192" t="s">
        <v>100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1"/>
      <c r="AA39" s="11"/>
      <c r="AB39" s="16" t="s">
        <v>75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1"/>
      <c r="AN39" s="16" t="s">
        <v>128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1"/>
      <c r="AZ39" s="16" t="s">
        <v>94</v>
      </c>
      <c r="BA39" s="16"/>
      <c r="BB39" s="16"/>
      <c r="BC39" s="16"/>
      <c r="BD39" s="16"/>
      <c r="BE39" s="16"/>
      <c r="BF39" s="16"/>
      <c r="BG39" s="16"/>
      <c r="BH39" s="16"/>
      <c r="BI39" s="11"/>
      <c r="BJ39" s="16" t="s">
        <v>73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1"/>
      <c r="BW39" s="11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2"/>
    </row>
    <row r="40" spans="1:88" s="7" customFormat="1" ht="18" customHeight="1" x14ac:dyDescent="0.25">
      <c r="A40" s="8"/>
      <c r="B40" s="16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6" t="s">
        <v>62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1"/>
      <c r="AA40" s="11"/>
      <c r="AB40" s="16" t="s">
        <v>62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/>
      <c r="AN40" s="16" t="s">
        <v>67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1"/>
      <c r="AZ40" s="16" t="s">
        <v>62</v>
      </c>
      <c r="BA40" s="16"/>
      <c r="BB40" s="16"/>
      <c r="BC40" s="16"/>
      <c r="BD40" s="16"/>
      <c r="BE40" s="16"/>
      <c r="BF40" s="16"/>
      <c r="BG40" s="16"/>
      <c r="BH40" s="16"/>
      <c r="BI40" s="11"/>
      <c r="BJ40" s="16" t="s">
        <v>65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1"/>
      <c r="BW40" s="11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2"/>
    </row>
    <row r="41" spans="1:88" s="7" customFormat="1" ht="18" customHeight="1" x14ac:dyDescent="0.25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2"/>
    </row>
    <row r="42" spans="1:88" s="7" customFormat="1" ht="18" customHeight="1" x14ac:dyDescent="0.25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"/>
    </row>
    <row r="43" spans="1:88" s="7" customFormat="1" ht="18" customHeight="1" x14ac:dyDescent="0.25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"/>
    </row>
    <row r="44" spans="1:88" s="7" customFormat="1" ht="18" customHeight="1" x14ac:dyDescent="0.25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"/>
    </row>
    <row r="45" spans="1:88" s="7" customFormat="1" ht="18" customHeight="1" x14ac:dyDescent="0.25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"/>
    </row>
    <row r="46" spans="1:88" s="7" customFormat="1" ht="18" customHeight="1" x14ac:dyDescent="0.25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"/>
    </row>
    <row r="47" spans="1:88" s="7" customFormat="1" ht="18" customHeight="1" x14ac:dyDescent="0.25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"/>
    </row>
    <row r="48" spans="1:88" s="7" customFormat="1" ht="18" customHeight="1" x14ac:dyDescent="0.25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"/>
    </row>
    <row r="49" spans="1:88" s="7" customFormat="1" ht="18" customHeight="1" x14ac:dyDescent="0.25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3"/>
      <c r="AS49" s="5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"/>
    </row>
    <row r="50" spans="1:88" s="7" customFormat="1" ht="18" customHeight="1" x14ac:dyDescent="0.25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"/>
    </row>
  </sheetData>
  <mergeCells count="267">
    <mergeCell ref="BX40:CI40"/>
    <mergeCell ref="B40:L40"/>
    <mergeCell ref="O40:Y40"/>
    <mergeCell ref="AB40:AL40"/>
    <mergeCell ref="AN40:AX40"/>
    <mergeCell ref="AZ40:BH40"/>
    <mergeCell ref="BJ40:BU40"/>
    <mergeCell ref="BX38:CI38"/>
    <mergeCell ref="B39:L39"/>
    <mergeCell ref="O39:Y39"/>
    <mergeCell ref="AB39:AL39"/>
    <mergeCell ref="AN39:AX39"/>
    <mergeCell ref="AZ39:BH39"/>
    <mergeCell ref="BJ39:BU39"/>
    <mergeCell ref="BX39:CI39"/>
    <mergeCell ref="B38:L38"/>
    <mergeCell ref="O38:Y38"/>
    <mergeCell ref="AB38:AL38"/>
    <mergeCell ref="AN38:AX38"/>
    <mergeCell ref="AZ38:BH38"/>
    <mergeCell ref="BJ38:BU38"/>
    <mergeCell ref="BJ36:BU36"/>
    <mergeCell ref="BX36:CI36"/>
    <mergeCell ref="B37:L37"/>
    <mergeCell ref="O37:Y37"/>
    <mergeCell ref="AB37:AL37"/>
    <mergeCell ref="AN37:AX37"/>
    <mergeCell ref="AZ37:BH37"/>
    <mergeCell ref="BJ37:BU37"/>
    <mergeCell ref="BX37:CI37"/>
    <mergeCell ref="BS29:BV29"/>
    <mergeCell ref="BW29:BZ29"/>
    <mergeCell ref="CA29:CD29"/>
    <mergeCell ref="CE29:CI29"/>
    <mergeCell ref="A30:CJ30"/>
    <mergeCell ref="B36:L36"/>
    <mergeCell ref="O36:Y36"/>
    <mergeCell ref="AB36:AL36"/>
    <mergeCell ref="AO36:AX36"/>
    <mergeCell ref="AZ36:BH36"/>
    <mergeCell ref="AX29:BA29"/>
    <mergeCell ref="BB29:BD29"/>
    <mergeCell ref="BE29:BG29"/>
    <mergeCell ref="BH29:BK29"/>
    <mergeCell ref="BL29:BN29"/>
    <mergeCell ref="BO29:BR29"/>
    <mergeCell ref="AC29:AF29"/>
    <mergeCell ref="AG29:AK29"/>
    <mergeCell ref="AL29:AN29"/>
    <mergeCell ref="AO29:AQ29"/>
    <mergeCell ref="AR29:AT29"/>
    <mergeCell ref="AU29:AW29"/>
    <mergeCell ref="BS28:BV28"/>
    <mergeCell ref="BW28:BZ28"/>
    <mergeCell ref="CA28:CD28"/>
    <mergeCell ref="CE28:CI28"/>
    <mergeCell ref="A29:D29"/>
    <mergeCell ref="E29:L29"/>
    <mergeCell ref="M29:P29"/>
    <mergeCell ref="Q29:T29"/>
    <mergeCell ref="U29:X29"/>
    <mergeCell ref="Y29:AB29"/>
    <mergeCell ref="AX28:BA28"/>
    <mergeCell ref="BB28:BD28"/>
    <mergeCell ref="BE28:BG28"/>
    <mergeCell ref="BH28:BK28"/>
    <mergeCell ref="BL28:BN28"/>
    <mergeCell ref="BO28:BR28"/>
    <mergeCell ref="AC28:AF28"/>
    <mergeCell ref="AG28:AK28"/>
    <mergeCell ref="AL28:AN28"/>
    <mergeCell ref="AO28:AQ28"/>
    <mergeCell ref="AR28:AT28"/>
    <mergeCell ref="AU28:AW28"/>
    <mergeCell ref="BS27:BV27"/>
    <mergeCell ref="BW27:BZ27"/>
    <mergeCell ref="CA27:CD27"/>
    <mergeCell ref="CE27:CI27"/>
    <mergeCell ref="A28:D28"/>
    <mergeCell ref="E28:L28"/>
    <mergeCell ref="M28:P28"/>
    <mergeCell ref="Q28:T28"/>
    <mergeCell ref="U28:X28"/>
    <mergeCell ref="Y28:AB28"/>
    <mergeCell ref="AX27:BA27"/>
    <mergeCell ref="BB27:BD27"/>
    <mergeCell ref="BE27:BG27"/>
    <mergeCell ref="BH27:BK27"/>
    <mergeCell ref="BL27:BN27"/>
    <mergeCell ref="BO27:BR27"/>
    <mergeCell ref="AC27:AF27"/>
    <mergeCell ref="AG27:AK27"/>
    <mergeCell ref="AL27:AN27"/>
    <mergeCell ref="AO27:AQ27"/>
    <mergeCell ref="AR27:AT27"/>
    <mergeCell ref="AU27:AW27"/>
    <mergeCell ref="BS26:BV26"/>
    <mergeCell ref="BW26:BZ26"/>
    <mergeCell ref="CA26:CD26"/>
    <mergeCell ref="CE26:CI26"/>
    <mergeCell ref="A27:D27"/>
    <mergeCell ref="E27:L27"/>
    <mergeCell ref="M27:P27"/>
    <mergeCell ref="Q27:T27"/>
    <mergeCell ref="U27:X27"/>
    <mergeCell ref="Y27:AB27"/>
    <mergeCell ref="AX26:BA26"/>
    <mergeCell ref="BB26:BD26"/>
    <mergeCell ref="BE26:BG26"/>
    <mergeCell ref="BH26:BK26"/>
    <mergeCell ref="BL26:BN26"/>
    <mergeCell ref="BO26:BR26"/>
    <mergeCell ref="AC26:AF26"/>
    <mergeCell ref="AG26:AK26"/>
    <mergeCell ref="AL26:AN26"/>
    <mergeCell ref="AO26:AQ26"/>
    <mergeCell ref="AR26:AT26"/>
    <mergeCell ref="AU26:AW26"/>
    <mergeCell ref="BS25:BV25"/>
    <mergeCell ref="BW25:BZ25"/>
    <mergeCell ref="CA25:CD25"/>
    <mergeCell ref="CE25:CI25"/>
    <mergeCell ref="A26:D26"/>
    <mergeCell ref="E26:L26"/>
    <mergeCell ref="M26:P26"/>
    <mergeCell ref="Q26:T26"/>
    <mergeCell ref="U26:X26"/>
    <mergeCell ref="Y26:AB26"/>
    <mergeCell ref="AX25:BA25"/>
    <mergeCell ref="BB25:BD25"/>
    <mergeCell ref="BE25:BG25"/>
    <mergeCell ref="BH25:BK25"/>
    <mergeCell ref="BL25:BN25"/>
    <mergeCell ref="BO25:BR25"/>
    <mergeCell ref="AC25:AF25"/>
    <mergeCell ref="AG25:AK25"/>
    <mergeCell ref="AL25:AN25"/>
    <mergeCell ref="AO25:AQ25"/>
    <mergeCell ref="AR25:AT25"/>
    <mergeCell ref="AU25:AW25"/>
    <mergeCell ref="A25:D25"/>
    <mergeCell ref="E25:L25"/>
    <mergeCell ref="M25:P25"/>
    <mergeCell ref="Q25:T25"/>
    <mergeCell ref="U25:X25"/>
    <mergeCell ref="Y25:AB25"/>
    <mergeCell ref="BS22:BV24"/>
    <mergeCell ref="BW22:BZ24"/>
    <mergeCell ref="CA22:CD24"/>
    <mergeCell ref="CE22:CI24"/>
    <mergeCell ref="CJ22:CJ24"/>
    <mergeCell ref="M23:P23"/>
    <mergeCell ref="U23:X23"/>
    <mergeCell ref="Y23:AB23"/>
    <mergeCell ref="M24:P24"/>
    <mergeCell ref="U24:X24"/>
    <mergeCell ref="AX22:BA24"/>
    <mergeCell ref="BB22:BD24"/>
    <mergeCell ref="BE22:BG24"/>
    <mergeCell ref="BH22:BK24"/>
    <mergeCell ref="BL22:BN24"/>
    <mergeCell ref="BO22:BR24"/>
    <mergeCell ref="AC22:AF24"/>
    <mergeCell ref="AG22:AK24"/>
    <mergeCell ref="AL22:AN24"/>
    <mergeCell ref="AO22:AQ24"/>
    <mergeCell ref="AR22:AT24"/>
    <mergeCell ref="AU22:AW24"/>
    <mergeCell ref="A22:D24"/>
    <mergeCell ref="E22:L24"/>
    <mergeCell ref="M22:P22"/>
    <mergeCell ref="Q22:T24"/>
    <mergeCell ref="U22:X22"/>
    <mergeCell ref="Y22:AB22"/>
    <mergeCell ref="Y24:AB24"/>
    <mergeCell ref="CA19:CD21"/>
    <mergeCell ref="CE19:CI21"/>
    <mergeCell ref="CJ19:CJ21"/>
    <mergeCell ref="M20:P20"/>
    <mergeCell ref="U20:X20"/>
    <mergeCell ref="Y20:AB20"/>
    <mergeCell ref="M21:P21"/>
    <mergeCell ref="U21:X21"/>
    <mergeCell ref="Y21:AB21"/>
    <mergeCell ref="BE19:BG21"/>
    <mergeCell ref="BH19:BK21"/>
    <mergeCell ref="BL19:BN21"/>
    <mergeCell ref="BO19:BR21"/>
    <mergeCell ref="BS19:BV21"/>
    <mergeCell ref="BW19:BZ21"/>
    <mergeCell ref="AL19:AN21"/>
    <mergeCell ref="AO19:AQ21"/>
    <mergeCell ref="AR19:AT21"/>
    <mergeCell ref="AU19:AW21"/>
    <mergeCell ref="AX19:BA21"/>
    <mergeCell ref="BB19:BD21"/>
    <mergeCell ref="CA18:CD18"/>
    <mergeCell ref="CE18:CI18"/>
    <mergeCell ref="A19:D21"/>
    <mergeCell ref="E19:L21"/>
    <mergeCell ref="M19:P19"/>
    <mergeCell ref="Q19:T21"/>
    <mergeCell ref="U19:X19"/>
    <mergeCell ref="Y19:AB19"/>
    <mergeCell ref="AC19:AF21"/>
    <mergeCell ref="AG19:AK21"/>
    <mergeCell ref="BE18:BG18"/>
    <mergeCell ref="BH18:BK18"/>
    <mergeCell ref="BL18:BN18"/>
    <mergeCell ref="BO18:BR18"/>
    <mergeCell ref="BS18:BV18"/>
    <mergeCell ref="BW18:BZ18"/>
    <mergeCell ref="AL18:AN18"/>
    <mergeCell ref="AO18:AQ18"/>
    <mergeCell ref="AR18:AT18"/>
    <mergeCell ref="AU18:AW18"/>
    <mergeCell ref="AX18:BA18"/>
    <mergeCell ref="BB18:BD18"/>
    <mergeCell ref="BW16:BZ17"/>
    <mergeCell ref="CA16:CD17"/>
    <mergeCell ref="A18:D18"/>
    <mergeCell ref="E18:L18"/>
    <mergeCell ref="M18:P18"/>
    <mergeCell ref="Q18:T18"/>
    <mergeCell ref="U18:X18"/>
    <mergeCell ref="Y18:AB18"/>
    <mergeCell ref="AC18:AF18"/>
    <mergeCell ref="AG18:AK18"/>
    <mergeCell ref="AX16:BA17"/>
    <mergeCell ref="BB16:BD17"/>
    <mergeCell ref="BE16:BG17"/>
    <mergeCell ref="BL16:BN17"/>
    <mergeCell ref="BO16:BR17"/>
    <mergeCell ref="BS16:BV17"/>
    <mergeCell ref="BH15:BK17"/>
    <mergeCell ref="BL15:CD15"/>
    <mergeCell ref="CE15:CI17"/>
    <mergeCell ref="CJ15:CJ17"/>
    <mergeCell ref="M16:P17"/>
    <mergeCell ref="Q16:T17"/>
    <mergeCell ref="U16:X17"/>
    <mergeCell ref="Y16:AB17"/>
    <mergeCell ref="AC16:AF17"/>
    <mergeCell ref="AG16:AK17"/>
    <mergeCell ref="A15:D17"/>
    <mergeCell ref="E15:L17"/>
    <mergeCell ref="M15:AB15"/>
    <mergeCell ref="AC15:AK15"/>
    <mergeCell ref="AL15:BA15"/>
    <mergeCell ref="BB15:BG15"/>
    <mergeCell ref="AL16:AN17"/>
    <mergeCell ref="AO16:AQ17"/>
    <mergeCell ref="AR16:AT17"/>
    <mergeCell ref="AU16:AW17"/>
    <mergeCell ref="A11:F11"/>
    <mergeCell ref="G11:O11"/>
    <mergeCell ref="A12:F12"/>
    <mergeCell ref="G12:O12"/>
    <mergeCell ref="A13:F13"/>
    <mergeCell ref="G13:O13"/>
    <mergeCell ref="A1:CI4"/>
    <mergeCell ref="A5:CI5"/>
    <mergeCell ref="A6:CI6"/>
    <mergeCell ref="A8:CI8"/>
    <mergeCell ref="A9:CI9"/>
    <mergeCell ref="A10:F10"/>
    <mergeCell ref="G10:O10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50"/>
  <sheetViews>
    <sheetView topLeftCell="P1" workbookViewId="0">
      <selection activeCell="BE22" sqref="BE22:BG24"/>
    </sheetView>
  </sheetViews>
  <sheetFormatPr defaultColWidth="3.7109375" defaultRowHeight="18" customHeight="1" x14ac:dyDescent="0.25"/>
  <cols>
    <col min="1" max="4" width="3.7109375" style="1"/>
    <col min="5" max="5" width="4.28515625" style="1" customWidth="1"/>
    <col min="6" max="17" width="3.7109375" style="1"/>
    <col min="18" max="19" width="2.7109375" style="1" customWidth="1"/>
    <col min="20" max="21" width="3.7109375" style="1"/>
    <col min="22" max="23" width="4.28515625" style="1" customWidth="1"/>
    <col min="24" max="26" width="3.7109375" style="1"/>
    <col min="27" max="27" width="4.7109375" style="1" customWidth="1"/>
    <col min="28" max="28" width="4.42578125" style="1" customWidth="1"/>
    <col min="29" max="29" width="3.7109375" style="1"/>
    <col min="30" max="31" width="4.28515625" style="1" customWidth="1"/>
    <col min="32" max="47" width="3.7109375" style="1"/>
    <col min="48" max="49" width="4.7109375" style="1" customWidth="1"/>
    <col min="50" max="56" width="3.7109375" style="1"/>
    <col min="57" max="57" width="4.85546875" style="1" customWidth="1"/>
    <col min="58" max="58" width="3.85546875" style="1" customWidth="1"/>
    <col min="59" max="59" width="6.140625" style="1" customWidth="1"/>
    <col min="60" max="83" width="3.7109375" style="1"/>
    <col min="84" max="86" width="4.7109375" style="1" customWidth="1"/>
    <col min="87" max="87" width="3.7109375" style="1"/>
    <col min="88" max="88" width="15.28515625" style="2" hidden="1" customWidth="1"/>
    <col min="89" max="260" width="3.7109375" style="3"/>
    <col min="261" max="261" width="4.28515625" style="3" customWidth="1"/>
    <col min="262" max="273" width="3.7109375" style="3"/>
    <col min="274" max="275" width="2.7109375" style="3" customWidth="1"/>
    <col min="276" max="277" width="3.7109375" style="3"/>
    <col min="278" max="279" width="4.28515625" style="3" customWidth="1"/>
    <col min="280" max="282" width="3.7109375" style="3"/>
    <col min="283" max="283" width="4.7109375" style="3" customWidth="1"/>
    <col min="284" max="284" width="4.42578125" style="3" customWidth="1"/>
    <col min="285" max="285" width="3.7109375" style="3"/>
    <col min="286" max="287" width="4.28515625" style="3" customWidth="1"/>
    <col min="288" max="303" width="3.7109375" style="3"/>
    <col min="304" max="305" width="4.7109375" style="3" customWidth="1"/>
    <col min="306" max="312" width="3.7109375" style="3"/>
    <col min="313" max="313" width="4.85546875" style="3" customWidth="1"/>
    <col min="314" max="314" width="3.85546875" style="3" customWidth="1"/>
    <col min="315" max="315" width="6.140625" style="3" customWidth="1"/>
    <col min="316" max="339" width="3.7109375" style="3"/>
    <col min="340" max="342" width="4.7109375" style="3" customWidth="1"/>
    <col min="343" max="343" width="3.7109375" style="3"/>
    <col min="344" max="344" width="0" style="3" hidden="1" customWidth="1"/>
    <col min="345" max="516" width="3.7109375" style="3"/>
    <col min="517" max="517" width="4.28515625" style="3" customWidth="1"/>
    <col min="518" max="529" width="3.7109375" style="3"/>
    <col min="530" max="531" width="2.7109375" style="3" customWidth="1"/>
    <col min="532" max="533" width="3.7109375" style="3"/>
    <col min="534" max="535" width="4.28515625" style="3" customWidth="1"/>
    <col min="536" max="538" width="3.7109375" style="3"/>
    <col min="539" max="539" width="4.7109375" style="3" customWidth="1"/>
    <col min="540" max="540" width="4.42578125" style="3" customWidth="1"/>
    <col min="541" max="541" width="3.7109375" style="3"/>
    <col min="542" max="543" width="4.28515625" style="3" customWidth="1"/>
    <col min="544" max="559" width="3.7109375" style="3"/>
    <col min="560" max="561" width="4.7109375" style="3" customWidth="1"/>
    <col min="562" max="568" width="3.7109375" style="3"/>
    <col min="569" max="569" width="4.85546875" style="3" customWidth="1"/>
    <col min="570" max="570" width="3.85546875" style="3" customWidth="1"/>
    <col min="571" max="571" width="6.140625" style="3" customWidth="1"/>
    <col min="572" max="595" width="3.7109375" style="3"/>
    <col min="596" max="598" width="4.7109375" style="3" customWidth="1"/>
    <col min="599" max="599" width="3.7109375" style="3"/>
    <col min="600" max="600" width="0" style="3" hidden="1" customWidth="1"/>
    <col min="601" max="772" width="3.7109375" style="3"/>
    <col min="773" max="773" width="4.28515625" style="3" customWidth="1"/>
    <col min="774" max="785" width="3.7109375" style="3"/>
    <col min="786" max="787" width="2.7109375" style="3" customWidth="1"/>
    <col min="788" max="789" width="3.7109375" style="3"/>
    <col min="790" max="791" width="4.28515625" style="3" customWidth="1"/>
    <col min="792" max="794" width="3.7109375" style="3"/>
    <col min="795" max="795" width="4.7109375" style="3" customWidth="1"/>
    <col min="796" max="796" width="4.42578125" style="3" customWidth="1"/>
    <col min="797" max="797" width="3.7109375" style="3"/>
    <col min="798" max="799" width="4.28515625" style="3" customWidth="1"/>
    <col min="800" max="815" width="3.7109375" style="3"/>
    <col min="816" max="817" width="4.7109375" style="3" customWidth="1"/>
    <col min="818" max="824" width="3.7109375" style="3"/>
    <col min="825" max="825" width="4.85546875" style="3" customWidth="1"/>
    <col min="826" max="826" width="3.85546875" style="3" customWidth="1"/>
    <col min="827" max="827" width="6.140625" style="3" customWidth="1"/>
    <col min="828" max="851" width="3.7109375" style="3"/>
    <col min="852" max="854" width="4.7109375" style="3" customWidth="1"/>
    <col min="855" max="855" width="3.7109375" style="3"/>
    <col min="856" max="856" width="0" style="3" hidden="1" customWidth="1"/>
    <col min="857" max="1028" width="3.7109375" style="3"/>
    <col min="1029" max="1029" width="4.28515625" style="3" customWidth="1"/>
    <col min="1030" max="1041" width="3.7109375" style="3"/>
    <col min="1042" max="1043" width="2.7109375" style="3" customWidth="1"/>
    <col min="1044" max="1045" width="3.7109375" style="3"/>
    <col min="1046" max="1047" width="4.28515625" style="3" customWidth="1"/>
    <col min="1048" max="1050" width="3.7109375" style="3"/>
    <col min="1051" max="1051" width="4.7109375" style="3" customWidth="1"/>
    <col min="1052" max="1052" width="4.42578125" style="3" customWidth="1"/>
    <col min="1053" max="1053" width="3.7109375" style="3"/>
    <col min="1054" max="1055" width="4.28515625" style="3" customWidth="1"/>
    <col min="1056" max="1071" width="3.7109375" style="3"/>
    <col min="1072" max="1073" width="4.7109375" style="3" customWidth="1"/>
    <col min="1074" max="1080" width="3.7109375" style="3"/>
    <col min="1081" max="1081" width="4.85546875" style="3" customWidth="1"/>
    <col min="1082" max="1082" width="3.85546875" style="3" customWidth="1"/>
    <col min="1083" max="1083" width="6.140625" style="3" customWidth="1"/>
    <col min="1084" max="1107" width="3.7109375" style="3"/>
    <col min="1108" max="1110" width="4.7109375" style="3" customWidth="1"/>
    <col min="1111" max="1111" width="3.7109375" style="3"/>
    <col min="1112" max="1112" width="0" style="3" hidden="1" customWidth="1"/>
    <col min="1113" max="1284" width="3.7109375" style="3"/>
    <col min="1285" max="1285" width="4.28515625" style="3" customWidth="1"/>
    <col min="1286" max="1297" width="3.7109375" style="3"/>
    <col min="1298" max="1299" width="2.7109375" style="3" customWidth="1"/>
    <col min="1300" max="1301" width="3.7109375" style="3"/>
    <col min="1302" max="1303" width="4.28515625" style="3" customWidth="1"/>
    <col min="1304" max="1306" width="3.7109375" style="3"/>
    <col min="1307" max="1307" width="4.7109375" style="3" customWidth="1"/>
    <col min="1308" max="1308" width="4.42578125" style="3" customWidth="1"/>
    <col min="1309" max="1309" width="3.7109375" style="3"/>
    <col min="1310" max="1311" width="4.28515625" style="3" customWidth="1"/>
    <col min="1312" max="1327" width="3.7109375" style="3"/>
    <col min="1328" max="1329" width="4.7109375" style="3" customWidth="1"/>
    <col min="1330" max="1336" width="3.7109375" style="3"/>
    <col min="1337" max="1337" width="4.85546875" style="3" customWidth="1"/>
    <col min="1338" max="1338" width="3.85546875" style="3" customWidth="1"/>
    <col min="1339" max="1339" width="6.140625" style="3" customWidth="1"/>
    <col min="1340" max="1363" width="3.7109375" style="3"/>
    <col min="1364" max="1366" width="4.7109375" style="3" customWidth="1"/>
    <col min="1367" max="1367" width="3.7109375" style="3"/>
    <col min="1368" max="1368" width="0" style="3" hidden="1" customWidth="1"/>
    <col min="1369" max="1540" width="3.7109375" style="3"/>
    <col min="1541" max="1541" width="4.28515625" style="3" customWidth="1"/>
    <col min="1542" max="1553" width="3.7109375" style="3"/>
    <col min="1554" max="1555" width="2.7109375" style="3" customWidth="1"/>
    <col min="1556" max="1557" width="3.7109375" style="3"/>
    <col min="1558" max="1559" width="4.28515625" style="3" customWidth="1"/>
    <col min="1560" max="1562" width="3.7109375" style="3"/>
    <col min="1563" max="1563" width="4.7109375" style="3" customWidth="1"/>
    <col min="1564" max="1564" width="4.42578125" style="3" customWidth="1"/>
    <col min="1565" max="1565" width="3.7109375" style="3"/>
    <col min="1566" max="1567" width="4.28515625" style="3" customWidth="1"/>
    <col min="1568" max="1583" width="3.7109375" style="3"/>
    <col min="1584" max="1585" width="4.7109375" style="3" customWidth="1"/>
    <col min="1586" max="1592" width="3.7109375" style="3"/>
    <col min="1593" max="1593" width="4.85546875" style="3" customWidth="1"/>
    <col min="1594" max="1594" width="3.85546875" style="3" customWidth="1"/>
    <col min="1595" max="1595" width="6.140625" style="3" customWidth="1"/>
    <col min="1596" max="1619" width="3.7109375" style="3"/>
    <col min="1620" max="1622" width="4.7109375" style="3" customWidth="1"/>
    <col min="1623" max="1623" width="3.7109375" style="3"/>
    <col min="1624" max="1624" width="0" style="3" hidden="1" customWidth="1"/>
    <col min="1625" max="1796" width="3.7109375" style="3"/>
    <col min="1797" max="1797" width="4.28515625" style="3" customWidth="1"/>
    <col min="1798" max="1809" width="3.7109375" style="3"/>
    <col min="1810" max="1811" width="2.7109375" style="3" customWidth="1"/>
    <col min="1812" max="1813" width="3.7109375" style="3"/>
    <col min="1814" max="1815" width="4.28515625" style="3" customWidth="1"/>
    <col min="1816" max="1818" width="3.7109375" style="3"/>
    <col min="1819" max="1819" width="4.7109375" style="3" customWidth="1"/>
    <col min="1820" max="1820" width="4.42578125" style="3" customWidth="1"/>
    <col min="1821" max="1821" width="3.7109375" style="3"/>
    <col min="1822" max="1823" width="4.28515625" style="3" customWidth="1"/>
    <col min="1824" max="1839" width="3.7109375" style="3"/>
    <col min="1840" max="1841" width="4.7109375" style="3" customWidth="1"/>
    <col min="1842" max="1848" width="3.7109375" style="3"/>
    <col min="1849" max="1849" width="4.85546875" style="3" customWidth="1"/>
    <col min="1850" max="1850" width="3.85546875" style="3" customWidth="1"/>
    <col min="1851" max="1851" width="6.140625" style="3" customWidth="1"/>
    <col min="1852" max="1875" width="3.7109375" style="3"/>
    <col min="1876" max="1878" width="4.7109375" style="3" customWidth="1"/>
    <col min="1879" max="1879" width="3.7109375" style="3"/>
    <col min="1880" max="1880" width="0" style="3" hidden="1" customWidth="1"/>
    <col min="1881" max="2052" width="3.7109375" style="3"/>
    <col min="2053" max="2053" width="4.28515625" style="3" customWidth="1"/>
    <col min="2054" max="2065" width="3.7109375" style="3"/>
    <col min="2066" max="2067" width="2.7109375" style="3" customWidth="1"/>
    <col min="2068" max="2069" width="3.7109375" style="3"/>
    <col min="2070" max="2071" width="4.28515625" style="3" customWidth="1"/>
    <col min="2072" max="2074" width="3.7109375" style="3"/>
    <col min="2075" max="2075" width="4.7109375" style="3" customWidth="1"/>
    <col min="2076" max="2076" width="4.42578125" style="3" customWidth="1"/>
    <col min="2077" max="2077" width="3.7109375" style="3"/>
    <col min="2078" max="2079" width="4.28515625" style="3" customWidth="1"/>
    <col min="2080" max="2095" width="3.7109375" style="3"/>
    <col min="2096" max="2097" width="4.7109375" style="3" customWidth="1"/>
    <col min="2098" max="2104" width="3.7109375" style="3"/>
    <col min="2105" max="2105" width="4.85546875" style="3" customWidth="1"/>
    <col min="2106" max="2106" width="3.85546875" style="3" customWidth="1"/>
    <col min="2107" max="2107" width="6.140625" style="3" customWidth="1"/>
    <col min="2108" max="2131" width="3.7109375" style="3"/>
    <col min="2132" max="2134" width="4.7109375" style="3" customWidth="1"/>
    <col min="2135" max="2135" width="3.7109375" style="3"/>
    <col min="2136" max="2136" width="0" style="3" hidden="1" customWidth="1"/>
    <col min="2137" max="2308" width="3.7109375" style="3"/>
    <col min="2309" max="2309" width="4.28515625" style="3" customWidth="1"/>
    <col min="2310" max="2321" width="3.7109375" style="3"/>
    <col min="2322" max="2323" width="2.7109375" style="3" customWidth="1"/>
    <col min="2324" max="2325" width="3.7109375" style="3"/>
    <col min="2326" max="2327" width="4.28515625" style="3" customWidth="1"/>
    <col min="2328" max="2330" width="3.7109375" style="3"/>
    <col min="2331" max="2331" width="4.7109375" style="3" customWidth="1"/>
    <col min="2332" max="2332" width="4.42578125" style="3" customWidth="1"/>
    <col min="2333" max="2333" width="3.7109375" style="3"/>
    <col min="2334" max="2335" width="4.28515625" style="3" customWidth="1"/>
    <col min="2336" max="2351" width="3.7109375" style="3"/>
    <col min="2352" max="2353" width="4.7109375" style="3" customWidth="1"/>
    <col min="2354" max="2360" width="3.7109375" style="3"/>
    <col min="2361" max="2361" width="4.85546875" style="3" customWidth="1"/>
    <col min="2362" max="2362" width="3.85546875" style="3" customWidth="1"/>
    <col min="2363" max="2363" width="6.140625" style="3" customWidth="1"/>
    <col min="2364" max="2387" width="3.7109375" style="3"/>
    <col min="2388" max="2390" width="4.7109375" style="3" customWidth="1"/>
    <col min="2391" max="2391" width="3.7109375" style="3"/>
    <col min="2392" max="2392" width="0" style="3" hidden="1" customWidth="1"/>
    <col min="2393" max="2564" width="3.7109375" style="3"/>
    <col min="2565" max="2565" width="4.28515625" style="3" customWidth="1"/>
    <col min="2566" max="2577" width="3.7109375" style="3"/>
    <col min="2578" max="2579" width="2.7109375" style="3" customWidth="1"/>
    <col min="2580" max="2581" width="3.7109375" style="3"/>
    <col min="2582" max="2583" width="4.28515625" style="3" customWidth="1"/>
    <col min="2584" max="2586" width="3.7109375" style="3"/>
    <col min="2587" max="2587" width="4.7109375" style="3" customWidth="1"/>
    <col min="2588" max="2588" width="4.42578125" style="3" customWidth="1"/>
    <col min="2589" max="2589" width="3.7109375" style="3"/>
    <col min="2590" max="2591" width="4.28515625" style="3" customWidth="1"/>
    <col min="2592" max="2607" width="3.7109375" style="3"/>
    <col min="2608" max="2609" width="4.7109375" style="3" customWidth="1"/>
    <col min="2610" max="2616" width="3.7109375" style="3"/>
    <col min="2617" max="2617" width="4.85546875" style="3" customWidth="1"/>
    <col min="2618" max="2618" width="3.85546875" style="3" customWidth="1"/>
    <col min="2619" max="2619" width="6.140625" style="3" customWidth="1"/>
    <col min="2620" max="2643" width="3.7109375" style="3"/>
    <col min="2644" max="2646" width="4.7109375" style="3" customWidth="1"/>
    <col min="2647" max="2647" width="3.7109375" style="3"/>
    <col min="2648" max="2648" width="0" style="3" hidden="1" customWidth="1"/>
    <col min="2649" max="2820" width="3.7109375" style="3"/>
    <col min="2821" max="2821" width="4.28515625" style="3" customWidth="1"/>
    <col min="2822" max="2833" width="3.7109375" style="3"/>
    <col min="2834" max="2835" width="2.7109375" style="3" customWidth="1"/>
    <col min="2836" max="2837" width="3.7109375" style="3"/>
    <col min="2838" max="2839" width="4.28515625" style="3" customWidth="1"/>
    <col min="2840" max="2842" width="3.7109375" style="3"/>
    <col min="2843" max="2843" width="4.7109375" style="3" customWidth="1"/>
    <col min="2844" max="2844" width="4.42578125" style="3" customWidth="1"/>
    <col min="2845" max="2845" width="3.7109375" style="3"/>
    <col min="2846" max="2847" width="4.28515625" style="3" customWidth="1"/>
    <col min="2848" max="2863" width="3.7109375" style="3"/>
    <col min="2864" max="2865" width="4.7109375" style="3" customWidth="1"/>
    <col min="2866" max="2872" width="3.7109375" style="3"/>
    <col min="2873" max="2873" width="4.85546875" style="3" customWidth="1"/>
    <col min="2874" max="2874" width="3.85546875" style="3" customWidth="1"/>
    <col min="2875" max="2875" width="6.140625" style="3" customWidth="1"/>
    <col min="2876" max="2899" width="3.7109375" style="3"/>
    <col min="2900" max="2902" width="4.7109375" style="3" customWidth="1"/>
    <col min="2903" max="2903" width="3.7109375" style="3"/>
    <col min="2904" max="2904" width="0" style="3" hidden="1" customWidth="1"/>
    <col min="2905" max="3076" width="3.7109375" style="3"/>
    <col min="3077" max="3077" width="4.28515625" style="3" customWidth="1"/>
    <col min="3078" max="3089" width="3.7109375" style="3"/>
    <col min="3090" max="3091" width="2.7109375" style="3" customWidth="1"/>
    <col min="3092" max="3093" width="3.7109375" style="3"/>
    <col min="3094" max="3095" width="4.28515625" style="3" customWidth="1"/>
    <col min="3096" max="3098" width="3.7109375" style="3"/>
    <col min="3099" max="3099" width="4.7109375" style="3" customWidth="1"/>
    <col min="3100" max="3100" width="4.42578125" style="3" customWidth="1"/>
    <col min="3101" max="3101" width="3.7109375" style="3"/>
    <col min="3102" max="3103" width="4.28515625" style="3" customWidth="1"/>
    <col min="3104" max="3119" width="3.7109375" style="3"/>
    <col min="3120" max="3121" width="4.7109375" style="3" customWidth="1"/>
    <col min="3122" max="3128" width="3.7109375" style="3"/>
    <col min="3129" max="3129" width="4.85546875" style="3" customWidth="1"/>
    <col min="3130" max="3130" width="3.85546875" style="3" customWidth="1"/>
    <col min="3131" max="3131" width="6.140625" style="3" customWidth="1"/>
    <col min="3132" max="3155" width="3.7109375" style="3"/>
    <col min="3156" max="3158" width="4.7109375" style="3" customWidth="1"/>
    <col min="3159" max="3159" width="3.7109375" style="3"/>
    <col min="3160" max="3160" width="0" style="3" hidden="1" customWidth="1"/>
    <col min="3161" max="3332" width="3.7109375" style="3"/>
    <col min="3333" max="3333" width="4.28515625" style="3" customWidth="1"/>
    <col min="3334" max="3345" width="3.7109375" style="3"/>
    <col min="3346" max="3347" width="2.7109375" style="3" customWidth="1"/>
    <col min="3348" max="3349" width="3.7109375" style="3"/>
    <col min="3350" max="3351" width="4.28515625" style="3" customWidth="1"/>
    <col min="3352" max="3354" width="3.7109375" style="3"/>
    <col min="3355" max="3355" width="4.7109375" style="3" customWidth="1"/>
    <col min="3356" max="3356" width="4.42578125" style="3" customWidth="1"/>
    <col min="3357" max="3357" width="3.7109375" style="3"/>
    <col min="3358" max="3359" width="4.28515625" style="3" customWidth="1"/>
    <col min="3360" max="3375" width="3.7109375" style="3"/>
    <col min="3376" max="3377" width="4.7109375" style="3" customWidth="1"/>
    <col min="3378" max="3384" width="3.7109375" style="3"/>
    <col min="3385" max="3385" width="4.85546875" style="3" customWidth="1"/>
    <col min="3386" max="3386" width="3.85546875" style="3" customWidth="1"/>
    <col min="3387" max="3387" width="6.140625" style="3" customWidth="1"/>
    <col min="3388" max="3411" width="3.7109375" style="3"/>
    <col min="3412" max="3414" width="4.7109375" style="3" customWidth="1"/>
    <col min="3415" max="3415" width="3.7109375" style="3"/>
    <col min="3416" max="3416" width="0" style="3" hidden="1" customWidth="1"/>
    <col min="3417" max="3588" width="3.7109375" style="3"/>
    <col min="3589" max="3589" width="4.28515625" style="3" customWidth="1"/>
    <col min="3590" max="3601" width="3.7109375" style="3"/>
    <col min="3602" max="3603" width="2.7109375" style="3" customWidth="1"/>
    <col min="3604" max="3605" width="3.7109375" style="3"/>
    <col min="3606" max="3607" width="4.28515625" style="3" customWidth="1"/>
    <col min="3608" max="3610" width="3.7109375" style="3"/>
    <col min="3611" max="3611" width="4.7109375" style="3" customWidth="1"/>
    <col min="3612" max="3612" width="4.42578125" style="3" customWidth="1"/>
    <col min="3613" max="3613" width="3.7109375" style="3"/>
    <col min="3614" max="3615" width="4.28515625" style="3" customWidth="1"/>
    <col min="3616" max="3631" width="3.7109375" style="3"/>
    <col min="3632" max="3633" width="4.7109375" style="3" customWidth="1"/>
    <col min="3634" max="3640" width="3.7109375" style="3"/>
    <col min="3641" max="3641" width="4.85546875" style="3" customWidth="1"/>
    <col min="3642" max="3642" width="3.85546875" style="3" customWidth="1"/>
    <col min="3643" max="3643" width="6.140625" style="3" customWidth="1"/>
    <col min="3644" max="3667" width="3.7109375" style="3"/>
    <col min="3668" max="3670" width="4.7109375" style="3" customWidth="1"/>
    <col min="3671" max="3671" width="3.7109375" style="3"/>
    <col min="3672" max="3672" width="0" style="3" hidden="1" customWidth="1"/>
    <col min="3673" max="3844" width="3.7109375" style="3"/>
    <col min="3845" max="3845" width="4.28515625" style="3" customWidth="1"/>
    <col min="3846" max="3857" width="3.7109375" style="3"/>
    <col min="3858" max="3859" width="2.7109375" style="3" customWidth="1"/>
    <col min="3860" max="3861" width="3.7109375" style="3"/>
    <col min="3862" max="3863" width="4.28515625" style="3" customWidth="1"/>
    <col min="3864" max="3866" width="3.7109375" style="3"/>
    <col min="3867" max="3867" width="4.7109375" style="3" customWidth="1"/>
    <col min="3868" max="3868" width="4.42578125" style="3" customWidth="1"/>
    <col min="3869" max="3869" width="3.7109375" style="3"/>
    <col min="3870" max="3871" width="4.28515625" style="3" customWidth="1"/>
    <col min="3872" max="3887" width="3.7109375" style="3"/>
    <col min="3888" max="3889" width="4.7109375" style="3" customWidth="1"/>
    <col min="3890" max="3896" width="3.7109375" style="3"/>
    <col min="3897" max="3897" width="4.85546875" style="3" customWidth="1"/>
    <col min="3898" max="3898" width="3.85546875" style="3" customWidth="1"/>
    <col min="3899" max="3899" width="6.140625" style="3" customWidth="1"/>
    <col min="3900" max="3923" width="3.7109375" style="3"/>
    <col min="3924" max="3926" width="4.7109375" style="3" customWidth="1"/>
    <col min="3927" max="3927" width="3.7109375" style="3"/>
    <col min="3928" max="3928" width="0" style="3" hidden="1" customWidth="1"/>
    <col min="3929" max="4100" width="3.7109375" style="3"/>
    <col min="4101" max="4101" width="4.28515625" style="3" customWidth="1"/>
    <col min="4102" max="4113" width="3.7109375" style="3"/>
    <col min="4114" max="4115" width="2.7109375" style="3" customWidth="1"/>
    <col min="4116" max="4117" width="3.7109375" style="3"/>
    <col min="4118" max="4119" width="4.28515625" style="3" customWidth="1"/>
    <col min="4120" max="4122" width="3.7109375" style="3"/>
    <col min="4123" max="4123" width="4.7109375" style="3" customWidth="1"/>
    <col min="4124" max="4124" width="4.42578125" style="3" customWidth="1"/>
    <col min="4125" max="4125" width="3.7109375" style="3"/>
    <col min="4126" max="4127" width="4.28515625" style="3" customWidth="1"/>
    <col min="4128" max="4143" width="3.7109375" style="3"/>
    <col min="4144" max="4145" width="4.7109375" style="3" customWidth="1"/>
    <col min="4146" max="4152" width="3.7109375" style="3"/>
    <col min="4153" max="4153" width="4.85546875" style="3" customWidth="1"/>
    <col min="4154" max="4154" width="3.85546875" style="3" customWidth="1"/>
    <col min="4155" max="4155" width="6.140625" style="3" customWidth="1"/>
    <col min="4156" max="4179" width="3.7109375" style="3"/>
    <col min="4180" max="4182" width="4.7109375" style="3" customWidth="1"/>
    <col min="4183" max="4183" width="3.7109375" style="3"/>
    <col min="4184" max="4184" width="0" style="3" hidden="1" customWidth="1"/>
    <col min="4185" max="4356" width="3.7109375" style="3"/>
    <col min="4357" max="4357" width="4.28515625" style="3" customWidth="1"/>
    <col min="4358" max="4369" width="3.7109375" style="3"/>
    <col min="4370" max="4371" width="2.7109375" style="3" customWidth="1"/>
    <col min="4372" max="4373" width="3.7109375" style="3"/>
    <col min="4374" max="4375" width="4.28515625" style="3" customWidth="1"/>
    <col min="4376" max="4378" width="3.7109375" style="3"/>
    <col min="4379" max="4379" width="4.7109375" style="3" customWidth="1"/>
    <col min="4380" max="4380" width="4.42578125" style="3" customWidth="1"/>
    <col min="4381" max="4381" width="3.7109375" style="3"/>
    <col min="4382" max="4383" width="4.28515625" style="3" customWidth="1"/>
    <col min="4384" max="4399" width="3.7109375" style="3"/>
    <col min="4400" max="4401" width="4.7109375" style="3" customWidth="1"/>
    <col min="4402" max="4408" width="3.7109375" style="3"/>
    <col min="4409" max="4409" width="4.85546875" style="3" customWidth="1"/>
    <col min="4410" max="4410" width="3.85546875" style="3" customWidth="1"/>
    <col min="4411" max="4411" width="6.140625" style="3" customWidth="1"/>
    <col min="4412" max="4435" width="3.7109375" style="3"/>
    <col min="4436" max="4438" width="4.7109375" style="3" customWidth="1"/>
    <col min="4439" max="4439" width="3.7109375" style="3"/>
    <col min="4440" max="4440" width="0" style="3" hidden="1" customWidth="1"/>
    <col min="4441" max="4612" width="3.7109375" style="3"/>
    <col min="4613" max="4613" width="4.28515625" style="3" customWidth="1"/>
    <col min="4614" max="4625" width="3.7109375" style="3"/>
    <col min="4626" max="4627" width="2.7109375" style="3" customWidth="1"/>
    <col min="4628" max="4629" width="3.7109375" style="3"/>
    <col min="4630" max="4631" width="4.28515625" style="3" customWidth="1"/>
    <col min="4632" max="4634" width="3.7109375" style="3"/>
    <col min="4635" max="4635" width="4.7109375" style="3" customWidth="1"/>
    <col min="4636" max="4636" width="4.42578125" style="3" customWidth="1"/>
    <col min="4637" max="4637" width="3.7109375" style="3"/>
    <col min="4638" max="4639" width="4.28515625" style="3" customWidth="1"/>
    <col min="4640" max="4655" width="3.7109375" style="3"/>
    <col min="4656" max="4657" width="4.7109375" style="3" customWidth="1"/>
    <col min="4658" max="4664" width="3.7109375" style="3"/>
    <col min="4665" max="4665" width="4.85546875" style="3" customWidth="1"/>
    <col min="4666" max="4666" width="3.85546875" style="3" customWidth="1"/>
    <col min="4667" max="4667" width="6.140625" style="3" customWidth="1"/>
    <col min="4668" max="4691" width="3.7109375" style="3"/>
    <col min="4692" max="4694" width="4.7109375" style="3" customWidth="1"/>
    <col min="4695" max="4695" width="3.7109375" style="3"/>
    <col min="4696" max="4696" width="0" style="3" hidden="1" customWidth="1"/>
    <col min="4697" max="4868" width="3.7109375" style="3"/>
    <col min="4869" max="4869" width="4.28515625" style="3" customWidth="1"/>
    <col min="4870" max="4881" width="3.7109375" style="3"/>
    <col min="4882" max="4883" width="2.7109375" style="3" customWidth="1"/>
    <col min="4884" max="4885" width="3.7109375" style="3"/>
    <col min="4886" max="4887" width="4.28515625" style="3" customWidth="1"/>
    <col min="4888" max="4890" width="3.7109375" style="3"/>
    <col min="4891" max="4891" width="4.7109375" style="3" customWidth="1"/>
    <col min="4892" max="4892" width="4.42578125" style="3" customWidth="1"/>
    <col min="4893" max="4893" width="3.7109375" style="3"/>
    <col min="4894" max="4895" width="4.28515625" style="3" customWidth="1"/>
    <col min="4896" max="4911" width="3.7109375" style="3"/>
    <col min="4912" max="4913" width="4.7109375" style="3" customWidth="1"/>
    <col min="4914" max="4920" width="3.7109375" style="3"/>
    <col min="4921" max="4921" width="4.85546875" style="3" customWidth="1"/>
    <col min="4922" max="4922" width="3.85546875" style="3" customWidth="1"/>
    <col min="4923" max="4923" width="6.140625" style="3" customWidth="1"/>
    <col min="4924" max="4947" width="3.7109375" style="3"/>
    <col min="4948" max="4950" width="4.7109375" style="3" customWidth="1"/>
    <col min="4951" max="4951" width="3.7109375" style="3"/>
    <col min="4952" max="4952" width="0" style="3" hidden="1" customWidth="1"/>
    <col min="4953" max="5124" width="3.7109375" style="3"/>
    <col min="5125" max="5125" width="4.28515625" style="3" customWidth="1"/>
    <col min="5126" max="5137" width="3.7109375" style="3"/>
    <col min="5138" max="5139" width="2.7109375" style="3" customWidth="1"/>
    <col min="5140" max="5141" width="3.7109375" style="3"/>
    <col min="5142" max="5143" width="4.28515625" style="3" customWidth="1"/>
    <col min="5144" max="5146" width="3.7109375" style="3"/>
    <col min="5147" max="5147" width="4.7109375" style="3" customWidth="1"/>
    <col min="5148" max="5148" width="4.42578125" style="3" customWidth="1"/>
    <col min="5149" max="5149" width="3.7109375" style="3"/>
    <col min="5150" max="5151" width="4.28515625" style="3" customWidth="1"/>
    <col min="5152" max="5167" width="3.7109375" style="3"/>
    <col min="5168" max="5169" width="4.7109375" style="3" customWidth="1"/>
    <col min="5170" max="5176" width="3.7109375" style="3"/>
    <col min="5177" max="5177" width="4.85546875" style="3" customWidth="1"/>
    <col min="5178" max="5178" width="3.85546875" style="3" customWidth="1"/>
    <col min="5179" max="5179" width="6.140625" style="3" customWidth="1"/>
    <col min="5180" max="5203" width="3.7109375" style="3"/>
    <col min="5204" max="5206" width="4.7109375" style="3" customWidth="1"/>
    <col min="5207" max="5207" width="3.7109375" style="3"/>
    <col min="5208" max="5208" width="0" style="3" hidden="1" customWidth="1"/>
    <col min="5209" max="5380" width="3.7109375" style="3"/>
    <col min="5381" max="5381" width="4.28515625" style="3" customWidth="1"/>
    <col min="5382" max="5393" width="3.7109375" style="3"/>
    <col min="5394" max="5395" width="2.7109375" style="3" customWidth="1"/>
    <col min="5396" max="5397" width="3.7109375" style="3"/>
    <col min="5398" max="5399" width="4.28515625" style="3" customWidth="1"/>
    <col min="5400" max="5402" width="3.7109375" style="3"/>
    <col min="5403" max="5403" width="4.7109375" style="3" customWidth="1"/>
    <col min="5404" max="5404" width="4.42578125" style="3" customWidth="1"/>
    <col min="5405" max="5405" width="3.7109375" style="3"/>
    <col min="5406" max="5407" width="4.28515625" style="3" customWidth="1"/>
    <col min="5408" max="5423" width="3.7109375" style="3"/>
    <col min="5424" max="5425" width="4.7109375" style="3" customWidth="1"/>
    <col min="5426" max="5432" width="3.7109375" style="3"/>
    <col min="5433" max="5433" width="4.85546875" style="3" customWidth="1"/>
    <col min="5434" max="5434" width="3.85546875" style="3" customWidth="1"/>
    <col min="5435" max="5435" width="6.140625" style="3" customWidth="1"/>
    <col min="5436" max="5459" width="3.7109375" style="3"/>
    <col min="5460" max="5462" width="4.7109375" style="3" customWidth="1"/>
    <col min="5463" max="5463" width="3.7109375" style="3"/>
    <col min="5464" max="5464" width="0" style="3" hidden="1" customWidth="1"/>
    <col min="5465" max="5636" width="3.7109375" style="3"/>
    <col min="5637" max="5637" width="4.28515625" style="3" customWidth="1"/>
    <col min="5638" max="5649" width="3.7109375" style="3"/>
    <col min="5650" max="5651" width="2.7109375" style="3" customWidth="1"/>
    <col min="5652" max="5653" width="3.7109375" style="3"/>
    <col min="5654" max="5655" width="4.28515625" style="3" customWidth="1"/>
    <col min="5656" max="5658" width="3.7109375" style="3"/>
    <col min="5659" max="5659" width="4.7109375" style="3" customWidth="1"/>
    <col min="5660" max="5660" width="4.42578125" style="3" customWidth="1"/>
    <col min="5661" max="5661" width="3.7109375" style="3"/>
    <col min="5662" max="5663" width="4.28515625" style="3" customWidth="1"/>
    <col min="5664" max="5679" width="3.7109375" style="3"/>
    <col min="5680" max="5681" width="4.7109375" style="3" customWidth="1"/>
    <col min="5682" max="5688" width="3.7109375" style="3"/>
    <col min="5689" max="5689" width="4.85546875" style="3" customWidth="1"/>
    <col min="5690" max="5690" width="3.85546875" style="3" customWidth="1"/>
    <col min="5691" max="5691" width="6.140625" style="3" customWidth="1"/>
    <col min="5692" max="5715" width="3.7109375" style="3"/>
    <col min="5716" max="5718" width="4.7109375" style="3" customWidth="1"/>
    <col min="5719" max="5719" width="3.7109375" style="3"/>
    <col min="5720" max="5720" width="0" style="3" hidden="1" customWidth="1"/>
    <col min="5721" max="5892" width="3.7109375" style="3"/>
    <col min="5893" max="5893" width="4.28515625" style="3" customWidth="1"/>
    <col min="5894" max="5905" width="3.7109375" style="3"/>
    <col min="5906" max="5907" width="2.7109375" style="3" customWidth="1"/>
    <col min="5908" max="5909" width="3.7109375" style="3"/>
    <col min="5910" max="5911" width="4.28515625" style="3" customWidth="1"/>
    <col min="5912" max="5914" width="3.7109375" style="3"/>
    <col min="5915" max="5915" width="4.7109375" style="3" customWidth="1"/>
    <col min="5916" max="5916" width="4.42578125" style="3" customWidth="1"/>
    <col min="5917" max="5917" width="3.7109375" style="3"/>
    <col min="5918" max="5919" width="4.28515625" style="3" customWidth="1"/>
    <col min="5920" max="5935" width="3.7109375" style="3"/>
    <col min="5936" max="5937" width="4.7109375" style="3" customWidth="1"/>
    <col min="5938" max="5944" width="3.7109375" style="3"/>
    <col min="5945" max="5945" width="4.85546875" style="3" customWidth="1"/>
    <col min="5946" max="5946" width="3.85546875" style="3" customWidth="1"/>
    <col min="5947" max="5947" width="6.140625" style="3" customWidth="1"/>
    <col min="5948" max="5971" width="3.7109375" style="3"/>
    <col min="5972" max="5974" width="4.7109375" style="3" customWidth="1"/>
    <col min="5975" max="5975" width="3.7109375" style="3"/>
    <col min="5976" max="5976" width="0" style="3" hidden="1" customWidth="1"/>
    <col min="5977" max="6148" width="3.7109375" style="3"/>
    <col min="6149" max="6149" width="4.28515625" style="3" customWidth="1"/>
    <col min="6150" max="6161" width="3.7109375" style="3"/>
    <col min="6162" max="6163" width="2.7109375" style="3" customWidth="1"/>
    <col min="6164" max="6165" width="3.7109375" style="3"/>
    <col min="6166" max="6167" width="4.28515625" style="3" customWidth="1"/>
    <col min="6168" max="6170" width="3.7109375" style="3"/>
    <col min="6171" max="6171" width="4.7109375" style="3" customWidth="1"/>
    <col min="6172" max="6172" width="4.42578125" style="3" customWidth="1"/>
    <col min="6173" max="6173" width="3.7109375" style="3"/>
    <col min="6174" max="6175" width="4.28515625" style="3" customWidth="1"/>
    <col min="6176" max="6191" width="3.7109375" style="3"/>
    <col min="6192" max="6193" width="4.7109375" style="3" customWidth="1"/>
    <col min="6194" max="6200" width="3.7109375" style="3"/>
    <col min="6201" max="6201" width="4.85546875" style="3" customWidth="1"/>
    <col min="6202" max="6202" width="3.85546875" style="3" customWidth="1"/>
    <col min="6203" max="6203" width="6.140625" style="3" customWidth="1"/>
    <col min="6204" max="6227" width="3.7109375" style="3"/>
    <col min="6228" max="6230" width="4.7109375" style="3" customWidth="1"/>
    <col min="6231" max="6231" width="3.7109375" style="3"/>
    <col min="6232" max="6232" width="0" style="3" hidden="1" customWidth="1"/>
    <col min="6233" max="6404" width="3.7109375" style="3"/>
    <col min="6405" max="6405" width="4.28515625" style="3" customWidth="1"/>
    <col min="6406" max="6417" width="3.7109375" style="3"/>
    <col min="6418" max="6419" width="2.7109375" style="3" customWidth="1"/>
    <col min="6420" max="6421" width="3.7109375" style="3"/>
    <col min="6422" max="6423" width="4.28515625" style="3" customWidth="1"/>
    <col min="6424" max="6426" width="3.7109375" style="3"/>
    <col min="6427" max="6427" width="4.7109375" style="3" customWidth="1"/>
    <col min="6428" max="6428" width="4.42578125" style="3" customWidth="1"/>
    <col min="6429" max="6429" width="3.7109375" style="3"/>
    <col min="6430" max="6431" width="4.28515625" style="3" customWidth="1"/>
    <col min="6432" max="6447" width="3.7109375" style="3"/>
    <col min="6448" max="6449" width="4.7109375" style="3" customWidth="1"/>
    <col min="6450" max="6456" width="3.7109375" style="3"/>
    <col min="6457" max="6457" width="4.85546875" style="3" customWidth="1"/>
    <col min="6458" max="6458" width="3.85546875" style="3" customWidth="1"/>
    <col min="6459" max="6459" width="6.140625" style="3" customWidth="1"/>
    <col min="6460" max="6483" width="3.7109375" style="3"/>
    <col min="6484" max="6486" width="4.7109375" style="3" customWidth="1"/>
    <col min="6487" max="6487" width="3.7109375" style="3"/>
    <col min="6488" max="6488" width="0" style="3" hidden="1" customWidth="1"/>
    <col min="6489" max="6660" width="3.7109375" style="3"/>
    <col min="6661" max="6661" width="4.28515625" style="3" customWidth="1"/>
    <col min="6662" max="6673" width="3.7109375" style="3"/>
    <col min="6674" max="6675" width="2.7109375" style="3" customWidth="1"/>
    <col min="6676" max="6677" width="3.7109375" style="3"/>
    <col min="6678" max="6679" width="4.28515625" style="3" customWidth="1"/>
    <col min="6680" max="6682" width="3.7109375" style="3"/>
    <col min="6683" max="6683" width="4.7109375" style="3" customWidth="1"/>
    <col min="6684" max="6684" width="4.42578125" style="3" customWidth="1"/>
    <col min="6685" max="6685" width="3.7109375" style="3"/>
    <col min="6686" max="6687" width="4.28515625" style="3" customWidth="1"/>
    <col min="6688" max="6703" width="3.7109375" style="3"/>
    <col min="6704" max="6705" width="4.7109375" style="3" customWidth="1"/>
    <col min="6706" max="6712" width="3.7109375" style="3"/>
    <col min="6713" max="6713" width="4.85546875" style="3" customWidth="1"/>
    <col min="6714" max="6714" width="3.85546875" style="3" customWidth="1"/>
    <col min="6715" max="6715" width="6.140625" style="3" customWidth="1"/>
    <col min="6716" max="6739" width="3.7109375" style="3"/>
    <col min="6740" max="6742" width="4.7109375" style="3" customWidth="1"/>
    <col min="6743" max="6743" width="3.7109375" style="3"/>
    <col min="6744" max="6744" width="0" style="3" hidden="1" customWidth="1"/>
    <col min="6745" max="6916" width="3.7109375" style="3"/>
    <col min="6917" max="6917" width="4.28515625" style="3" customWidth="1"/>
    <col min="6918" max="6929" width="3.7109375" style="3"/>
    <col min="6930" max="6931" width="2.7109375" style="3" customWidth="1"/>
    <col min="6932" max="6933" width="3.7109375" style="3"/>
    <col min="6934" max="6935" width="4.28515625" style="3" customWidth="1"/>
    <col min="6936" max="6938" width="3.7109375" style="3"/>
    <col min="6939" max="6939" width="4.7109375" style="3" customWidth="1"/>
    <col min="6940" max="6940" width="4.42578125" style="3" customWidth="1"/>
    <col min="6941" max="6941" width="3.7109375" style="3"/>
    <col min="6942" max="6943" width="4.28515625" style="3" customWidth="1"/>
    <col min="6944" max="6959" width="3.7109375" style="3"/>
    <col min="6960" max="6961" width="4.7109375" style="3" customWidth="1"/>
    <col min="6962" max="6968" width="3.7109375" style="3"/>
    <col min="6969" max="6969" width="4.85546875" style="3" customWidth="1"/>
    <col min="6970" max="6970" width="3.85546875" style="3" customWidth="1"/>
    <col min="6971" max="6971" width="6.140625" style="3" customWidth="1"/>
    <col min="6972" max="6995" width="3.7109375" style="3"/>
    <col min="6996" max="6998" width="4.7109375" style="3" customWidth="1"/>
    <col min="6999" max="6999" width="3.7109375" style="3"/>
    <col min="7000" max="7000" width="0" style="3" hidden="1" customWidth="1"/>
    <col min="7001" max="7172" width="3.7109375" style="3"/>
    <col min="7173" max="7173" width="4.28515625" style="3" customWidth="1"/>
    <col min="7174" max="7185" width="3.7109375" style="3"/>
    <col min="7186" max="7187" width="2.7109375" style="3" customWidth="1"/>
    <col min="7188" max="7189" width="3.7109375" style="3"/>
    <col min="7190" max="7191" width="4.28515625" style="3" customWidth="1"/>
    <col min="7192" max="7194" width="3.7109375" style="3"/>
    <col min="7195" max="7195" width="4.7109375" style="3" customWidth="1"/>
    <col min="7196" max="7196" width="4.42578125" style="3" customWidth="1"/>
    <col min="7197" max="7197" width="3.7109375" style="3"/>
    <col min="7198" max="7199" width="4.28515625" style="3" customWidth="1"/>
    <col min="7200" max="7215" width="3.7109375" style="3"/>
    <col min="7216" max="7217" width="4.7109375" style="3" customWidth="1"/>
    <col min="7218" max="7224" width="3.7109375" style="3"/>
    <col min="7225" max="7225" width="4.85546875" style="3" customWidth="1"/>
    <col min="7226" max="7226" width="3.85546875" style="3" customWidth="1"/>
    <col min="7227" max="7227" width="6.140625" style="3" customWidth="1"/>
    <col min="7228" max="7251" width="3.7109375" style="3"/>
    <col min="7252" max="7254" width="4.7109375" style="3" customWidth="1"/>
    <col min="7255" max="7255" width="3.7109375" style="3"/>
    <col min="7256" max="7256" width="0" style="3" hidden="1" customWidth="1"/>
    <col min="7257" max="7428" width="3.7109375" style="3"/>
    <col min="7429" max="7429" width="4.28515625" style="3" customWidth="1"/>
    <col min="7430" max="7441" width="3.7109375" style="3"/>
    <col min="7442" max="7443" width="2.7109375" style="3" customWidth="1"/>
    <col min="7444" max="7445" width="3.7109375" style="3"/>
    <col min="7446" max="7447" width="4.28515625" style="3" customWidth="1"/>
    <col min="7448" max="7450" width="3.7109375" style="3"/>
    <col min="7451" max="7451" width="4.7109375" style="3" customWidth="1"/>
    <col min="7452" max="7452" width="4.42578125" style="3" customWidth="1"/>
    <col min="7453" max="7453" width="3.7109375" style="3"/>
    <col min="7454" max="7455" width="4.28515625" style="3" customWidth="1"/>
    <col min="7456" max="7471" width="3.7109375" style="3"/>
    <col min="7472" max="7473" width="4.7109375" style="3" customWidth="1"/>
    <col min="7474" max="7480" width="3.7109375" style="3"/>
    <col min="7481" max="7481" width="4.85546875" style="3" customWidth="1"/>
    <col min="7482" max="7482" width="3.85546875" style="3" customWidth="1"/>
    <col min="7483" max="7483" width="6.140625" style="3" customWidth="1"/>
    <col min="7484" max="7507" width="3.7109375" style="3"/>
    <col min="7508" max="7510" width="4.7109375" style="3" customWidth="1"/>
    <col min="7511" max="7511" width="3.7109375" style="3"/>
    <col min="7512" max="7512" width="0" style="3" hidden="1" customWidth="1"/>
    <col min="7513" max="7684" width="3.7109375" style="3"/>
    <col min="7685" max="7685" width="4.28515625" style="3" customWidth="1"/>
    <col min="7686" max="7697" width="3.7109375" style="3"/>
    <col min="7698" max="7699" width="2.7109375" style="3" customWidth="1"/>
    <col min="7700" max="7701" width="3.7109375" style="3"/>
    <col min="7702" max="7703" width="4.28515625" style="3" customWidth="1"/>
    <col min="7704" max="7706" width="3.7109375" style="3"/>
    <col min="7707" max="7707" width="4.7109375" style="3" customWidth="1"/>
    <col min="7708" max="7708" width="4.42578125" style="3" customWidth="1"/>
    <col min="7709" max="7709" width="3.7109375" style="3"/>
    <col min="7710" max="7711" width="4.28515625" style="3" customWidth="1"/>
    <col min="7712" max="7727" width="3.7109375" style="3"/>
    <col min="7728" max="7729" width="4.7109375" style="3" customWidth="1"/>
    <col min="7730" max="7736" width="3.7109375" style="3"/>
    <col min="7737" max="7737" width="4.85546875" style="3" customWidth="1"/>
    <col min="7738" max="7738" width="3.85546875" style="3" customWidth="1"/>
    <col min="7739" max="7739" width="6.140625" style="3" customWidth="1"/>
    <col min="7740" max="7763" width="3.7109375" style="3"/>
    <col min="7764" max="7766" width="4.7109375" style="3" customWidth="1"/>
    <col min="7767" max="7767" width="3.7109375" style="3"/>
    <col min="7768" max="7768" width="0" style="3" hidden="1" customWidth="1"/>
    <col min="7769" max="7940" width="3.7109375" style="3"/>
    <col min="7941" max="7941" width="4.28515625" style="3" customWidth="1"/>
    <col min="7942" max="7953" width="3.7109375" style="3"/>
    <col min="7954" max="7955" width="2.7109375" style="3" customWidth="1"/>
    <col min="7956" max="7957" width="3.7109375" style="3"/>
    <col min="7958" max="7959" width="4.28515625" style="3" customWidth="1"/>
    <col min="7960" max="7962" width="3.7109375" style="3"/>
    <col min="7963" max="7963" width="4.7109375" style="3" customWidth="1"/>
    <col min="7964" max="7964" width="4.42578125" style="3" customWidth="1"/>
    <col min="7965" max="7965" width="3.7109375" style="3"/>
    <col min="7966" max="7967" width="4.28515625" style="3" customWidth="1"/>
    <col min="7968" max="7983" width="3.7109375" style="3"/>
    <col min="7984" max="7985" width="4.7109375" style="3" customWidth="1"/>
    <col min="7986" max="7992" width="3.7109375" style="3"/>
    <col min="7993" max="7993" width="4.85546875" style="3" customWidth="1"/>
    <col min="7994" max="7994" width="3.85546875" style="3" customWidth="1"/>
    <col min="7995" max="7995" width="6.140625" style="3" customWidth="1"/>
    <col min="7996" max="8019" width="3.7109375" style="3"/>
    <col min="8020" max="8022" width="4.7109375" style="3" customWidth="1"/>
    <col min="8023" max="8023" width="3.7109375" style="3"/>
    <col min="8024" max="8024" width="0" style="3" hidden="1" customWidth="1"/>
    <col min="8025" max="8196" width="3.7109375" style="3"/>
    <col min="8197" max="8197" width="4.28515625" style="3" customWidth="1"/>
    <col min="8198" max="8209" width="3.7109375" style="3"/>
    <col min="8210" max="8211" width="2.7109375" style="3" customWidth="1"/>
    <col min="8212" max="8213" width="3.7109375" style="3"/>
    <col min="8214" max="8215" width="4.28515625" style="3" customWidth="1"/>
    <col min="8216" max="8218" width="3.7109375" style="3"/>
    <col min="8219" max="8219" width="4.7109375" style="3" customWidth="1"/>
    <col min="8220" max="8220" width="4.42578125" style="3" customWidth="1"/>
    <col min="8221" max="8221" width="3.7109375" style="3"/>
    <col min="8222" max="8223" width="4.28515625" style="3" customWidth="1"/>
    <col min="8224" max="8239" width="3.7109375" style="3"/>
    <col min="8240" max="8241" width="4.7109375" style="3" customWidth="1"/>
    <col min="8242" max="8248" width="3.7109375" style="3"/>
    <col min="8249" max="8249" width="4.85546875" style="3" customWidth="1"/>
    <col min="8250" max="8250" width="3.85546875" style="3" customWidth="1"/>
    <col min="8251" max="8251" width="6.140625" style="3" customWidth="1"/>
    <col min="8252" max="8275" width="3.7109375" style="3"/>
    <col min="8276" max="8278" width="4.7109375" style="3" customWidth="1"/>
    <col min="8279" max="8279" width="3.7109375" style="3"/>
    <col min="8280" max="8280" width="0" style="3" hidden="1" customWidth="1"/>
    <col min="8281" max="8452" width="3.7109375" style="3"/>
    <col min="8453" max="8453" width="4.28515625" style="3" customWidth="1"/>
    <col min="8454" max="8465" width="3.7109375" style="3"/>
    <col min="8466" max="8467" width="2.7109375" style="3" customWidth="1"/>
    <col min="8468" max="8469" width="3.7109375" style="3"/>
    <col min="8470" max="8471" width="4.28515625" style="3" customWidth="1"/>
    <col min="8472" max="8474" width="3.7109375" style="3"/>
    <col min="8475" max="8475" width="4.7109375" style="3" customWidth="1"/>
    <col min="8476" max="8476" width="4.42578125" style="3" customWidth="1"/>
    <col min="8477" max="8477" width="3.7109375" style="3"/>
    <col min="8478" max="8479" width="4.28515625" style="3" customWidth="1"/>
    <col min="8480" max="8495" width="3.7109375" style="3"/>
    <col min="8496" max="8497" width="4.7109375" style="3" customWidth="1"/>
    <col min="8498" max="8504" width="3.7109375" style="3"/>
    <col min="8505" max="8505" width="4.85546875" style="3" customWidth="1"/>
    <col min="8506" max="8506" width="3.85546875" style="3" customWidth="1"/>
    <col min="8507" max="8507" width="6.140625" style="3" customWidth="1"/>
    <col min="8508" max="8531" width="3.7109375" style="3"/>
    <col min="8532" max="8534" width="4.7109375" style="3" customWidth="1"/>
    <col min="8535" max="8535" width="3.7109375" style="3"/>
    <col min="8536" max="8536" width="0" style="3" hidden="1" customWidth="1"/>
    <col min="8537" max="8708" width="3.7109375" style="3"/>
    <col min="8709" max="8709" width="4.28515625" style="3" customWidth="1"/>
    <col min="8710" max="8721" width="3.7109375" style="3"/>
    <col min="8722" max="8723" width="2.7109375" style="3" customWidth="1"/>
    <col min="8724" max="8725" width="3.7109375" style="3"/>
    <col min="8726" max="8727" width="4.28515625" style="3" customWidth="1"/>
    <col min="8728" max="8730" width="3.7109375" style="3"/>
    <col min="8731" max="8731" width="4.7109375" style="3" customWidth="1"/>
    <col min="8732" max="8732" width="4.42578125" style="3" customWidth="1"/>
    <col min="8733" max="8733" width="3.7109375" style="3"/>
    <col min="8734" max="8735" width="4.28515625" style="3" customWidth="1"/>
    <col min="8736" max="8751" width="3.7109375" style="3"/>
    <col min="8752" max="8753" width="4.7109375" style="3" customWidth="1"/>
    <col min="8754" max="8760" width="3.7109375" style="3"/>
    <col min="8761" max="8761" width="4.85546875" style="3" customWidth="1"/>
    <col min="8762" max="8762" width="3.85546875" style="3" customWidth="1"/>
    <col min="8763" max="8763" width="6.140625" style="3" customWidth="1"/>
    <col min="8764" max="8787" width="3.7109375" style="3"/>
    <col min="8788" max="8790" width="4.7109375" style="3" customWidth="1"/>
    <col min="8791" max="8791" width="3.7109375" style="3"/>
    <col min="8792" max="8792" width="0" style="3" hidden="1" customWidth="1"/>
    <col min="8793" max="8964" width="3.7109375" style="3"/>
    <col min="8965" max="8965" width="4.28515625" style="3" customWidth="1"/>
    <col min="8966" max="8977" width="3.7109375" style="3"/>
    <col min="8978" max="8979" width="2.7109375" style="3" customWidth="1"/>
    <col min="8980" max="8981" width="3.7109375" style="3"/>
    <col min="8982" max="8983" width="4.28515625" style="3" customWidth="1"/>
    <col min="8984" max="8986" width="3.7109375" style="3"/>
    <col min="8987" max="8987" width="4.7109375" style="3" customWidth="1"/>
    <col min="8988" max="8988" width="4.42578125" style="3" customWidth="1"/>
    <col min="8989" max="8989" width="3.7109375" style="3"/>
    <col min="8990" max="8991" width="4.28515625" style="3" customWidth="1"/>
    <col min="8992" max="9007" width="3.7109375" style="3"/>
    <col min="9008" max="9009" width="4.7109375" style="3" customWidth="1"/>
    <col min="9010" max="9016" width="3.7109375" style="3"/>
    <col min="9017" max="9017" width="4.85546875" style="3" customWidth="1"/>
    <col min="9018" max="9018" width="3.85546875" style="3" customWidth="1"/>
    <col min="9019" max="9019" width="6.140625" style="3" customWidth="1"/>
    <col min="9020" max="9043" width="3.7109375" style="3"/>
    <col min="9044" max="9046" width="4.7109375" style="3" customWidth="1"/>
    <col min="9047" max="9047" width="3.7109375" style="3"/>
    <col min="9048" max="9048" width="0" style="3" hidden="1" customWidth="1"/>
    <col min="9049" max="9220" width="3.7109375" style="3"/>
    <col min="9221" max="9221" width="4.28515625" style="3" customWidth="1"/>
    <col min="9222" max="9233" width="3.7109375" style="3"/>
    <col min="9234" max="9235" width="2.7109375" style="3" customWidth="1"/>
    <col min="9236" max="9237" width="3.7109375" style="3"/>
    <col min="9238" max="9239" width="4.28515625" style="3" customWidth="1"/>
    <col min="9240" max="9242" width="3.7109375" style="3"/>
    <col min="9243" max="9243" width="4.7109375" style="3" customWidth="1"/>
    <col min="9244" max="9244" width="4.42578125" style="3" customWidth="1"/>
    <col min="9245" max="9245" width="3.7109375" style="3"/>
    <col min="9246" max="9247" width="4.28515625" style="3" customWidth="1"/>
    <col min="9248" max="9263" width="3.7109375" style="3"/>
    <col min="9264" max="9265" width="4.7109375" style="3" customWidth="1"/>
    <col min="9266" max="9272" width="3.7109375" style="3"/>
    <col min="9273" max="9273" width="4.85546875" style="3" customWidth="1"/>
    <col min="9274" max="9274" width="3.85546875" style="3" customWidth="1"/>
    <col min="9275" max="9275" width="6.140625" style="3" customWidth="1"/>
    <col min="9276" max="9299" width="3.7109375" style="3"/>
    <col min="9300" max="9302" width="4.7109375" style="3" customWidth="1"/>
    <col min="9303" max="9303" width="3.7109375" style="3"/>
    <col min="9304" max="9304" width="0" style="3" hidden="1" customWidth="1"/>
    <col min="9305" max="9476" width="3.7109375" style="3"/>
    <col min="9477" max="9477" width="4.28515625" style="3" customWidth="1"/>
    <col min="9478" max="9489" width="3.7109375" style="3"/>
    <col min="9490" max="9491" width="2.7109375" style="3" customWidth="1"/>
    <col min="9492" max="9493" width="3.7109375" style="3"/>
    <col min="9494" max="9495" width="4.28515625" style="3" customWidth="1"/>
    <col min="9496" max="9498" width="3.7109375" style="3"/>
    <col min="9499" max="9499" width="4.7109375" style="3" customWidth="1"/>
    <col min="9500" max="9500" width="4.42578125" style="3" customWidth="1"/>
    <col min="9501" max="9501" width="3.7109375" style="3"/>
    <col min="9502" max="9503" width="4.28515625" style="3" customWidth="1"/>
    <col min="9504" max="9519" width="3.7109375" style="3"/>
    <col min="9520" max="9521" width="4.7109375" style="3" customWidth="1"/>
    <col min="9522" max="9528" width="3.7109375" style="3"/>
    <col min="9529" max="9529" width="4.85546875" style="3" customWidth="1"/>
    <col min="9530" max="9530" width="3.85546875" style="3" customWidth="1"/>
    <col min="9531" max="9531" width="6.140625" style="3" customWidth="1"/>
    <col min="9532" max="9555" width="3.7109375" style="3"/>
    <col min="9556" max="9558" width="4.7109375" style="3" customWidth="1"/>
    <col min="9559" max="9559" width="3.7109375" style="3"/>
    <col min="9560" max="9560" width="0" style="3" hidden="1" customWidth="1"/>
    <col min="9561" max="9732" width="3.7109375" style="3"/>
    <col min="9733" max="9733" width="4.28515625" style="3" customWidth="1"/>
    <col min="9734" max="9745" width="3.7109375" style="3"/>
    <col min="9746" max="9747" width="2.7109375" style="3" customWidth="1"/>
    <col min="9748" max="9749" width="3.7109375" style="3"/>
    <col min="9750" max="9751" width="4.28515625" style="3" customWidth="1"/>
    <col min="9752" max="9754" width="3.7109375" style="3"/>
    <col min="9755" max="9755" width="4.7109375" style="3" customWidth="1"/>
    <col min="9756" max="9756" width="4.42578125" style="3" customWidth="1"/>
    <col min="9757" max="9757" width="3.7109375" style="3"/>
    <col min="9758" max="9759" width="4.28515625" style="3" customWidth="1"/>
    <col min="9760" max="9775" width="3.7109375" style="3"/>
    <col min="9776" max="9777" width="4.7109375" style="3" customWidth="1"/>
    <col min="9778" max="9784" width="3.7109375" style="3"/>
    <col min="9785" max="9785" width="4.85546875" style="3" customWidth="1"/>
    <col min="9786" max="9786" width="3.85546875" style="3" customWidth="1"/>
    <col min="9787" max="9787" width="6.140625" style="3" customWidth="1"/>
    <col min="9788" max="9811" width="3.7109375" style="3"/>
    <col min="9812" max="9814" width="4.7109375" style="3" customWidth="1"/>
    <col min="9815" max="9815" width="3.7109375" style="3"/>
    <col min="9816" max="9816" width="0" style="3" hidden="1" customWidth="1"/>
    <col min="9817" max="9988" width="3.7109375" style="3"/>
    <col min="9989" max="9989" width="4.28515625" style="3" customWidth="1"/>
    <col min="9990" max="10001" width="3.7109375" style="3"/>
    <col min="10002" max="10003" width="2.7109375" style="3" customWidth="1"/>
    <col min="10004" max="10005" width="3.7109375" style="3"/>
    <col min="10006" max="10007" width="4.28515625" style="3" customWidth="1"/>
    <col min="10008" max="10010" width="3.7109375" style="3"/>
    <col min="10011" max="10011" width="4.7109375" style="3" customWidth="1"/>
    <col min="10012" max="10012" width="4.42578125" style="3" customWidth="1"/>
    <col min="10013" max="10013" width="3.7109375" style="3"/>
    <col min="10014" max="10015" width="4.28515625" style="3" customWidth="1"/>
    <col min="10016" max="10031" width="3.7109375" style="3"/>
    <col min="10032" max="10033" width="4.7109375" style="3" customWidth="1"/>
    <col min="10034" max="10040" width="3.7109375" style="3"/>
    <col min="10041" max="10041" width="4.85546875" style="3" customWidth="1"/>
    <col min="10042" max="10042" width="3.85546875" style="3" customWidth="1"/>
    <col min="10043" max="10043" width="6.140625" style="3" customWidth="1"/>
    <col min="10044" max="10067" width="3.7109375" style="3"/>
    <col min="10068" max="10070" width="4.7109375" style="3" customWidth="1"/>
    <col min="10071" max="10071" width="3.7109375" style="3"/>
    <col min="10072" max="10072" width="0" style="3" hidden="1" customWidth="1"/>
    <col min="10073" max="10244" width="3.7109375" style="3"/>
    <col min="10245" max="10245" width="4.28515625" style="3" customWidth="1"/>
    <col min="10246" max="10257" width="3.7109375" style="3"/>
    <col min="10258" max="10259" width="2.7109375" style="3" customWidth="1"/>
    <col min="10260" max="10261" width="3.7109375" style="3"/>
    <col min="10262" max="10263" width="4.28515625" style="3" customWidth="1"/>
    <col min="10264" max="10266" width="3.7109375" style="3"/>
    <col min="10267" max="10267" width="4.7109375" style="3" customWidth="1"/>
    <col min="10268" max="10268" width="4.42578125" style="3" customWidth="1"/>
    <col min="10269" max="10269" width="3.7109375" style="3"/>
    <col min="10270" max="10271" width="4.28515625" style="3" customWidth="1"/>
    <col min="10272" max="10287" width="3.7109375" style="3"/>
    <col min="10288" max="10289" width="4.7109375" style="3" customWidth="1"/>
    <col min="10290" max="10296" width="3.7109375" style="3"/>
    <col min="10297" max="10297" width="4.85546875" style="3" customWidth="1"/>
    <col min="10298" max="10298" width="3.85546875" style="3" customWidth="1"/>
    <col min="10299" max="10299" width="6.140625" style="3" customWidth="1"/>
    <col min="10300" max="10323" width="3.7109375" style="3"/>
    <col min="10324" max="10326" width="4.7109375" style="3" customWidth="1"/>
    <col min="10327" max="10327" width="3.7109375" style="3"/>
    <col min="10328" max="10328" width="0" style="3" hidden="1" customWidth="1"/>
    <col min="10329" max="10500" width="3.7109375" style="3"/>
    <col min="10501" max="10501" width="4.28515625" style="3" customWidth="1"/>
    <col min="10502" max="10513" width="3.7109375" style="3"/>
    <col min="10514" max="10515" width="2.7109375" style="3" customWidth="1"/>
    <col min="10516" max="10517" width="3.7109375" style="3"/>
    <col min="10518" max="10519" width="4.28515625" style="3" customWidth="1"/>
    <col min="10520" max="10522" width="3.7109375" style="3"/>
    <col min="10523" max="10523" width="4.7109375" style="3" customWidth="1"/>
    <col min="10524" max="10524" width="4.42578125" style="3" customWidth="1"/>
    <col min="10525" max="10525" width="3.7109375" style="3"/>
    <col min="10526" max="10527" width="4.28515625" style="3" customWidth="1"/>
    <col min="10528" max="10543" width="3.7109375" style="3"/>
    <col min="10544" max="10545" width="4.7109375" style="3" customWidth="1"/>
    <col min="10546" max="10552" width="3.7109375" style="3"/>
    <col min="10553" max="10553" width="4.85546875" style="3" customWidth="1"/>
    <col min="10554" max="10554" width="3.85546875" style="3" customWidth="1"/>
    <col min="10555" max="10555" width="6.140625" style="3" customWidth="1"/>
    <col min="10556" max="10579" width="3.7109375" style="3"/>
    <col min="10580" max="10582" width="4.7109375" style="3" customWidth="1"/>
    <col min="10583" max="10583" width="3.7109375" style="3"/>
    <col min="10584" max="10584" width="0" style="3" hidden="1" customWidth="1"/>
    <col min="10585" max="10756" width="3.7109375" style="3"/>
    <col min="10757" max="10757" width="4.28515625" style="3" customWidth="1"/>
    <col min="10758" max="10769" width="3.7109375" style="3"/>
    <col min="10770" max="10771" width="2.7109375" style="3" customWidth="1"/>
    <col min="10772" max="10773" width="3.7109375" style="3"/>
    <col min="10774" max="10775" width="4.28515625" style="3" customWidth="1"/>
    <col min="10776" max="10778" width="3.7109375" style="3"/>
    <col min="10779" max="10779" width="4.7109375" style="3" customWidth="1"/>
    <col min="10780" max="10780" width="4.42578125" style="3" customWidth="1"/>
    <col min="10781" max="10781" width="3.7109375" style="3"/>
    <col min="10782" max="10783" width="4.28515625" style="3" customWidth="1"/>
    <col min="10784" max="10799" width="3.7109375" style="3"/>
    <col min="10800" max="10801" width="4.7109375" style="3" customWidth="1"/>
    <col min="10802" max="10808" width="3.7109375" style="3"/>
    <col min="10809" max="10809" width="4.85546875" style="3" customWidth="1"/>
    <col min="10810" max="10810" width="3.85546875" style="3" customWidth="1"/>
    <col min="10811" max="10811" width="6.140625" style="3" customWidth="1"/>
    <col min="10812" max="10835" width="3.7109375" style="3"/>
    <col min="10836" max="10838" width="4.7109375" style="3" customWidth="1"/>
    <col min="10839" max="10839" width="3.7109375" style="3"/>
    <col min="10840" max="10840" width="0" style="3" hidden="1" customWidth="1"/>
    <col min="10841" max="11012" width="3.7109375" style="3"/>
    <col min="11013" max="11013" width="4.28515625" style="3" customWidth="1"/>
    <col min="11014" max="11025" width="3.7109375" style="3"/>
    <col min="11026" max="11027" width="2.7109375" style="3" customWidth="1"/>
    <col min="11028" max="11029" width="3.7109375" style="3"/>
    <col min="11030" max="11031" width="4.28515625" style="3" customWidth="1"/>
    <col min="11032" max="11034" width="3.7109375" style="3"/>
    <col min="11035" max="11035" width="4.7109375" style="3" customWidth="1"/>
    <col min="11036" max="11036" width="4.42578125" style="3" customWidth="1"/>
    <col min="11037" max="11037" width="3.7109375" style="3"/>
    <col min="11038" max="11039" width="4.28515625" style="3" customWidth="1"/>
    <col min="11040" max="11055" width="3.7109375" style="3"/>
    <col min="11056" max="11057" width="4.7109375" style="3" customWidth="1"/>
    <col min="11058" max="11064" width="3.7109375" style="3"/>
    <col min="11065" max="11065" width="4.85546875" style="3" customWidth="1"/>
    <col min="11066" max="11066" width="3.85546875" style="3" customWidth="1"/>
    <col min="11067" max="11067" width="6.140625" style="3" customWidth="1"/>
    <col min="11068" max="11091" width="3.7109375" style="3"/>
    <col min="11092" max="11094" width="4.7109375" style="3" customWidth="1"/>
    <col min="11095" max="11095" width="3.7109375" style="3"/>
    <col min="11096" max="11096" width="0" style="3" hidden="1" customWidth="1"/>
    <col min="11097" max="11268" width="3.7109375" style="3"/>
    <col min="11269" max="11269" width="4.28515625" style="3" customWidth="1"/>
    <col min="11270" max="11281" width="3.7109375" style="3"/>
    <col min="11282" max="11283" width="2.7109375" style="3" customWidth="1"/>
    <col min="11284" max="11285" width="3.7109375" style="3"/>
    <col min="11286" max="11287" width="4.28515625" style="3" customWidth="1"/>
    <col min="11288" max="11290" width="3.7109375" style="3"/>
    <col min="11291" max="11291" width="4.7109375" style="3" customWidth="1"/>
    <col min="11292" max="11292" width="4.42578125" style="3" customWidth="1"/>
    <col min="11293" max="11293" width="3.7109375" style="3"/>
    <col min="11294" max="11295" width="4.28515625" style="3" customWidth="1"/>
    <col min="11296" max="11311" width="3.7109375" style="3"/>
    <col min="11312" max="11313" width="4.7109375" style="3" customWidth="1"/>
    <col min="11314" max="11320" width="3.7109375" style="3"/>
    <col min="11321" max="11321" width="4.85546875" style="3" customWidth="1"/>
    <col min="11322" max="11322" width="3.85546875" style="3" customWidth="1"/>
    <col min="11323" max="11323" width="6.140625" style="3" customWidth="1"/>
    <col min="11324" max="11347" width="3.7109375" style="3"/>
    <col min="11348" max="11350" width="4.7109375" style="3" customWidth="1"/>
    <col min="11351" max="11351" width="3.7109375" style="3"/>
    <col min="11352" max="11352" width="0" style="3" hidden="1" customWidth="1"/>
    <col min="11353" max="11524" width="3.7109375" style="3"/>
    <col min="11525" max="11525" width="4.28515625" style="3" customWidth="1"/>
    <col min="11526" max="11537" width="3.7109375" style="3"/>
    <col min="11538" max="11539" width="2.7109375" style="3" customWidth="1"/>
    <col min="11540" max="11541" width="3.7109375" style="3"/>
    <col min="11542" max="11543" width="4.28515625" style="3" customWidth="1"/>
    <col min="11544" max="11546" width="3.7109375" style="3"/>
    <col min="11547" max="11547" width="4.7109375" style="3" customWidth="1"/>
    <col min="11548" max="11548" width="4.42578125" style="3" customWidth="1"/>
    <col min="11549" max="11549" width="3.7109375" style="3"/>
    <col min="11550" max="11551" width="4.28515625" style="3" customWidth="1"/>
    <col min="11552" max="11567" width="3.7109375" style="3"/>
    <col min="11568" max="11569" width="4.7109375" style="3" customWidth="1"/>
    <col min="11570" max="11576" width="3.7109375" style="3"/>
    <col min="11577" max="11577" width="4.85546875" style="3" customWidth="1"/>
    <col min="11578" max="11578" width="3.85546875" style="3" customWidth="1"/>
    <col min="11579" max="11579" width="6.140625" style="3" customWidth="1"/>
    <col min="11580" max="11603" width="3.7109375" style="3"/>
    <col min="11604" max="11606" width="4.7109375" style="3" customWidth="1"/>
    <col min="11607" max="11607" width="3.7109375" style="3"/>
    <col min="11608" max="11608" width="0" style="3" hidden="1" customWidth="1"/>
    <col min="11609" max="11780" width="3.7109375" style="3"/>
    <col min="11781" max="11781" width="4.28515625" style="3" customWidth="1"/>
    <col min="11782" max="11793" width="3.7109375" style="3"/>
    <col min="11794" max="11795" width="2.7109375" style="3" customWidth="1"/>
    <col min="11796" max="11797" width="3.7109375" style="3"/>
    <col min="11798" max="11799" width="4.28515625" style="3" customWidth="1"/>
    <col min="11800" max="11802" width="3.7109375" style="3"/>
    <col min="11803" max="11803" width="4.7109375" style="3" customWidth="1"/>
    <col min="11804" max="11804" width="4.42578125" style="3" customWidth="1"/>
    <col min="11805" max="11805" width="3.7109375" style="3"/>
    <col min="11806" max="11807" width="4.28515625" style="3" customWidth="1"/>
    <col min="11808" max="11823" width="3.7109375" style="3"/>
    <col min="11824" max="11825" width="4.7109375" style="3" customWidth="1"/>
    <col min="11826" max="11832" width="3.7109375" style="3"/>
    <col min="11833" max="11833" width="4.85546875" style="3" customWidth="1"/>
    <col min="11834" max="11834" width="3.85546875" style="3" customWidth="1"/>
    <col min="11835" max="11835" width="6.140625" style="3" customWidth="1"/>
    <col min="11836" max="11859" width="3.7109375" style="3"/>
    <col min="11860" max="11862" width="4.7109375" style="3" customWidth="1"/>
    <col min="11863" max="11863" width="3.7109375" style="3"/>
    <col min="11864" max="11864" width="0" style="3" hidden="1" customWidth="1"/>
    <col min="11865" max="12036" width="3.7109375" style="3"/>
    <col min="12037" max="12037" width="4.28515625" style="3" customWidth="1"/>
    <col min="12038" max="12049" width="3.7109375" style="3"/>
    <col min="12050" max="12051" width="2.7109375" style="3" customWidth="1"/>
    <col min="12052" max="12053" width="3.7109375" style="3"/>
    <col min="12054" max="12055" width="4.28515625" style="3" customWidth="1"/>
    <col min="12056" max="12058" width="3.7109375" style="3"/>
    <col min="12059" max="12059" width="4.7109375" style="3" customWidth="1"/>
    <col min="12060" max="12060" width="4.42578125" style="3" customWidth="1"/>
    <col min="12061" max="12061" width="3.7109375" style="3"/>
    <col min="12062" max="12063" width="4.28515625" style="3" customWidth="1"/>
    <col min="12064" max="12079" width="3.7109375" style="3"/>
    <col min="12080" max="12081" width="4.7109375" style="3" customWidth="1"/>
    <col min="12082" max="12088" width="3.7109375" style="3"/>
    <col min="12089" max="12089" width="4.85546875" style="3" customWidth="1"/>
    <col min="12090" max="12090" width="3.85546875" style="3" customWidth="1"/>
    <col min="12091" max="12091" width="6.140625" style="3" customWidth="1"/>
    <col min="12092" max="12115" width="3.7109375" style="3"/>
    <col min="12116" max="12118" width="4.7109375" style="3" customWidth="1"/>
    <col min="12119" max="12119" width="3.7109375" style="3"/>
    <col min="12120" max="12120" width="0" style="3" hidden="1" customWidth="1"/>
    <col min="12121" max="12292" width="3.7109375" style="3"/>
    <col min="12293" max="12293" width="4.28515625" style="3" customWidth="1"/>
    <col min="12294" max="12305" width="3.7109375" style="3"/>
    <col min="12306" max="12307" width="2.7109375" style="3" customWidth="1"/>
    <col min="12308" max="12309" width="3.7109375" style="3"/>
    <col min="12310" max="12311" width="4.28515625" style="3" customWidth="1"/>
    <col min="12312" max="12314" width="3.7109375" style="3"/>
    <col min="12315" max="12315" width="4.7109375" style="3" customWidth="1"/>
    <col min="12316" max="12316" width="4.42578125" style="3" customWidth="1"/>
    <col min="12317" max="12317" width="3.7109375" style="3"/>
    <col min="12318" max="12319" width="4.28515625" style="3" customWidth="1"/>
    <col min="12320" max="12335" width="3.7109375" style="3"/>
    <col min="12336" max="12337" width="4.7109375" style="3" customWidth="1"/>
    <col min="12338" max="12344" width="3.7109375" style="3"/>
    <col min="12345" max="12345" width="4.85546875" style="3" customWidth="1"/>
    <col min="12346" max="12346" width="3.85546875" style="3" customWidth="1"/>
    <col min="12347" max="12347" width="6.140625" style="3" customWidth="1"/>
    <col min="12348" max="12371" width="3.7109375" style="3"/>
    <col min="12372" max="12374" width="4.7109375" style="3" customWidth="1"/>
    <col min="12375" max="12375" width="3.7109375" style="3"/>
    <col min="12376" max="12376" width="0" style="3" hidden="1" customWidth="1"/>
    <col min="12377" max="12548" width="3.7109375" style="3"/>
    <col min="12549" max="12549" width="4.28515625" style="3" customWidth="1"/>
    <col min="12550" max="12561" width="3.7109375" style="3"/>
    <col min="12562" max="12563" width="2.7109375" style="3" customWidth="1"/>
    <col min="12564" max="12565" width="3.7109375" style="3"/>
    <col min="12566" max="12567" width="4.28515625" style="3" customWidth="1"/>
    <col min="12568" max="12570" width="3.7109375" style="3"/>
    <col min="12571" max="12571" width="4.7109375" style="3" customWidth="1"/>
    <col min="12572" max="12572" width="4.42578125" style="3" customWidth="1"/>
    <col min="12573" max="12573" width="3.7109375" style="3"/>
    <col min="12574" max="12575" width="4.28515625" style="3" customWidth="1"/>
    <col min="12576" max="12591" width="3.7109375" style="3"/>
    <col min="12592" max="12593" width="4.7109375" style="3" customWidth="1"/>
    <col min="12594" max="12600" width="3.7109375" style="3"/>
    <col min="12601" max="12601" width="4.85546875" style="3" customWidth="1"/>
    <col min="12602" max="12602" width="3.85546875" style="3" customWidth="1"/>
    <col min="12603" max="12603" width="6.140625" style="3" customWidth="1"/>
    <col min="12604" max="12627" width="3.7109375" style="3"/>
    <col min="12628" max="12630" width="4.7109375" style="3" customWidth="1"/>
    <col min="12631" max="12631" width="3.7109375" style="3"/>
    <col min="12632" max="12632" width="0" style="3" hidden="1" customWidth="1"/>
    <col min="12633" max="12804" width="3.7109375" style="3"/>
    <col min="12805" max="12805" width="4.28515625" style="3" customWidth="1"/>
    <col min="12806" max="12817" width="3.7109375" style="3"/>
    <col min="12818" max="12819" width="2.7109375" style="3" customWidth="1"/>
    <col min="12820" max="12821" width="3.7109375" style="3"/>
    <col min="12822" max="12823" width="4.28515625" style="3" customWidth="1"/>
    <col min="12824" max="12826" width="3.7109375" style="3"/>
    <col min="12827" max="12827" width="4.7109375" style="3" customWidth="1"/>
    <col min="12828" max="12828" width="4.42578125" style="3" customWidth="1"/>
    <col min="12829" max="12829" width="3.7109375" style="3"/>
    <col min="12830" max="12831" width="4.28515625" style="3" customWidth="1"/>
    <col min="12832" max="12847" width="3.7109375" style="3"/>
    <col min="12848" max="12849" width="4.7109375" style="3" customWidth="1"/>
    <col min="12850" max="12856" width="3.7109375" style="3"/>
    <col min="12857" max="12857" width="4.85546875" style="3" customWidth="1"/>
    <col min="12858" max="12858" width="3.85546875" style="3" customWidth="1"/>
    <col min="12859" max="12859" width="6.140625" style="3" customWidth="1"/>
    <col min="12860" max="12883" width="3.7109375" style="3"/>
    <col min="12884" max="12886" width="4.7109375" style="3" customWidth="1"/>
    <col min="12887" max="12887" width="3.7109375" style="3"/>
    <col min="12888" max="12888" width="0" style="3" hidden="1" customWidth="1"/>
    <col min="12889" max="13060" width="3.7109375" style="3"/>
    <col min="13061" max="13061" width="4.28515625" style="3" customWidth="1"/>
    <col min="13062" max="13073" width="3.7109375" style="3"/>
    <col min="13074" max="13075" width="2.7109375" style="3" customWidth="1"/>
    <col min="13076" max="13077" width="3.7109375" style="3"/>
    <col min="13078" max="13079" width="4.28515625" style="3" customWidth="1"/>
    <col min="13080" max="13082" width="3.7109375" style="3"/>
    <col min="13083" max="13083" width="4.7109375" style="3" customWidth="1"/>
    <col min="13084" max="13084" width="4.42578125" style="3" customWidth="1"/>
    <col min="13085" max="13085" width="3.7109375" style="3"/>
    <col min="13086" max="13087" width="4.28515625" style="3" customWidth="1"/>
    <col min="13088" max="13103" width="3.7109375" style="3"/>
    <col min="13104" max="13105" width="4.7109375" style="3" customWidth="1"/>
    <col min="13106" max="13112" width="3.7109375" style="3"/>
    <col min="13113" max="13113" width="4.85546875" style="3" customWidth="1"/>
    <col min="13114" max="13114" width="3.85546875" style="3" customWidth="1"/>
    <col min="13115" max="13115" width="6.140625" style="3" customWidth="1"/>
    <col min="13116" max="13139" width="3.7109375" style="3"/>
    <col min="13140" max="13142" width="4.7109375" style="3" customWidth="1"/>
    <col min="13143" max="13143" width="3.7109375" style="3"/>
    <col min="13144" max="13144" width="0" style="3" hidden="1" customWidth="1"/>
    <col min="13145" max="13316" width="3.7109375" style="3"/>
    <col min="13317" max="13317" width="4.28515625" style="3" customWidth="1"/>
    <col min="13318" max="13329" width="3.7109375" style="3"/>
    <col min="13330" max="13331" width="2.7109375" style="3" customWidth="1"/>
    <col min="13332" max="13333" width="3.7109375" style="3"/>
    <col min="13334" max="13335" width="4.28515625" style="3" customWidth="1"/>
    <col min="13336" max="13338" width="3.7109375" style="3"/>
    <col min="13339" max="13339" width="4.7109375" style="3" customWidth="1"/>
    <col min="13340" max="13340" width="4.42578125" style="3" customWidth="1"/>
    <col min="13341" max="13341" width="3.7109375" style="3"/>
    <col min="13342" max="13343" width="4.28515625" style="3" customWidth="1"/>
    <col min="13344" max="13359" width="3.7109375" style="3"/>
    <col min="13360" max="13361" width="4.7109375" style="3" customWidth="1"/>
    <col min="13362" max="13368" width="3.7109375" style="3"/>
    <col min="13369" max="13369" width="4.85546875" style="3" customWidth="1"/>
    <col min="13370" max="13370" width="3.85546875" style="3" customWidth="1"/>
    <col min="13371" max="13371" width="6.140625" style="3" customWidth="1"/>
    <col min="13372" max="13395" width="3.7109375" style="3"/>
    <col min="13396" max="13398" width="4.7109375" style="3" customWidth="1"/>
    <col min="13399" max="13399" width="3.7109375" style="3"/>
    <col min="13400" max="13400" width="0" style="3" hidden="1" customWidth="1"/>
    <col min="13401" max="13572" width="3.7109375" style="3"/>
    <col min="13573" max="13573" width="4.28515625" style="3" customWidth="1"/>
    <col min="13574" max="13585" width="3.7109375" style="3"/>
    <col min="13586" max="13587" width="2.7109375" style="3" customWidth="1"/>
    <col min="13588" max="13589" width="3.7109375" style="3"/>
    <col min="13590" max="13591" width="4.28515625" style="3" customWidth="1"/>
    <col min="13592" max="13594" width="3.7109375" style="3"/>
    <col min="13595" max="13595" width="4.7109375" style="3" customWidth="1"/>
    <col min="13596" max="13596" width="4.42578125" style="3" customWidth="1"/>
    <col min="13597" max="13597" width="3.7109375" style="3"/>
    <col min="13598" max="13599" width="4.28515625" style="3" customWidth="1"/>
    <col min="13600" max="13615" width="3.7109375" style="3"/>
    <col min="13616" max="13617" width="4.7109375" style="3" customWidth="1"/>
    <col min="13618" max="13624" width="3.7109375" style="3"/>
    <col min="13625" max="13625" width="4.85546875" style="3" customWidth="1"/>
    <col min="13626" max="13626" width="3.85546875" style="3" customWidth="1"/>
    <col min="13627" max="13627" width="6.140625" style="3" customWidth="1"/>
    <col min="13628" max="13651" width="3.7109375" style="3"/>
    <col min="13652" max="13654" width="4.7109375" style="3" customWidth="1"/>
    <col min="13655" max="13655" width="3.7109375" style="3"/>
    <col min="13656" max="13656" width="0" style="3" hidden="1" customWidth="1"/>
    <col min="13657" max="13828" width="3.7109375" style="3"/>
    <col min="13829" max="13829" width="4.28515625" style="3" customWidth="1"/>
    <col min="13830" max="13841" width="3.7109375" style="3"/>
    <col min="13842" max="13843" width="2.7109375" style="3" customWidth="1"/>
    <col min="13844" max="13845" width="3.7109375" style="3"/>
    <col min="13846" max="13847" width="4.28515625" style="3" customWidth="1"/>
    <col min="13848" max="13850" width="3.7109375" style="3"/>
    <col min="13851" max="13851" width="4.7109375" style="3" customWidth="1"/>
    <col min="13852" max="13852" width="4.42578125" style="3" customWidth="1"/>
    <col min="13853" max="13853" width="3.7109375" style="3"/>
    <col min="13854" max="13855" width="4.28515625" style="3" customWidth="1"/>
    <col min="13856" max="13871" width="3.7109375" style="3"/>
    <col min="13872" max="13873" width="4.7109375" style="3" customWidth="1"/>
    <col min="13874" max="13880" width="3.7109375" style="3"/>
    <col min="13881" max="13881" width="4.85546875" style="3" customWidth="1"/>
    <col min="13882" max="13882" width="3.85546875" style="3" customWidth="1"/>
    <col min="13883" max="13883" width="6.140625" style="3" customWidth="1"/>
    <col min="13884" max="13907" width="3.7109375" style="3"/>
    <col min="13908" max="13910" width="4.7109375" style="3" customWidth="1"/>
    <col min="13911" max="13911" width="3.7109375" style="3"/>
    <col min="13912" max="13912" width="0" style="3" hidden="1" customWidth="1"/>
    <col min="13913" max="14084" width="3.7109375" style="3"/>
    <col min="14085" max="14085" width="4.28515625" style="3" customWidth="1"/>
    <col min="14086" max="14097" width="3.7109375" style="3"/>
    <col min="14098" max="14099" width="2.7109375" style="3" customWidth="1"/>
    <col min="14100" max="14101" width="3.7109375" style="3"/>
    <col min="14102" max="14103" width="4.28515625" style="3" customWidth="1"/>
    <col min="14104" max="14106" width="3.7109375" style="3"/>
    <col min="14107" max="14107" width="4.7109375" style="3" customWidth="1"/>
    <col min="14108" max="14108" width="4.42578125" style="3" customWidth="1"/>
    <col min="14109" max="14109" width="3.7109375" style="3"/>
    <col min="14110" max="14111" width="4.28515625" style="3" customWidth="1"/>
    <col min="14112" max="14127" width="3.7109375" style="3"/>
    <col min="14128" max="14129" width="4.7109375" style="3" customWidth="1"/>
    <col min="14130" max="14136" width="3.7109375" style="3"/>
    <col min="14137" max="14137" width="4.85546875" style="3" customWidth="1"/>
    <col min="14138" max="14138" width="3.85546875" style="3" customWidth="1"/>
    <col min="14139" max="14139" width="6.140625" style="3" customWidth="1"/>
    <col min="14140" max="14163" width="3.7109375" style="3"/>
    <col min="14164" max="14166" width="4.7109375" style="3" customWidth="1"/>
    <col min="14167" max="14167" width="3.7109375" style="3"/>
    <col min="14168" max="14168" width="0" style="3" hidden="1" customWidth="1"/>
    <col min="14169" max="14340" width="3.7109375" style="3"/>
    <col min="14341" max="14341" width="4.28515625" style="3" customWidth="1"/>
    <col min="14342" max="14353" width="3.7109375" style="3"/>
    <col min="14354" max="14355" width="2.7109375" style="3" customWidth="1"/>
    <col min="14356" max="14357" width="3.7109375" style="3"/>
    <col min="14358" max="14359" width="4.28515625" style="3" customWidth="1"/>
    <col min="14360" max="14362" width="3.7109375" style="3"/>
    <col min="14363" max="14363" width="4.7109375" style="3" customWidth="1"/>
    <col min="14364" max="14364" width="4.42578125" style="3" customWidth="1"/>
    <col min="14365" max="14365" width="3.7109375" style="3"/>
    <col min="14366" max="14367" width="4.28515625" style="3" customWidth="1"/>
    <col min="14368" max="14383" width="3.7109375" style="3"/>
    <col min="14384" max="14385" width="4.7109375" style="3" customWidth="1"/>
    <col min="14386" max="14392" width="3.7109375" style="3"/>
    <col min="14393" max="14393" width="4.85546875" style="3" customWidth="1"/>
    <col min="14394" max="14394" width="3.85546875" style="3" customWidth="1"/>
    <col min="14395" max="14395" width="6.140625" style="3" customWidth="1"/>
    <col min="14396" max="14419" width="3.7109375" style="3"/>
    <col min="14420" max="14422" width="4.7109375" style="3" customWidth="1"/>
    <col min="14423" max="14423" width="3.7109375" style="3"/>
    <col min="14424" max="14424" width="0" style="3" hidden="1" customWidth="1"/>
    <col min="14425" max="14596" width="3.7109375" style="3"/>
    <col min="14597" max="14597" width="4.28515625" style="3" customWidth="1"/>
    <col min="14598" max="14609" width="3.7109375" style="3"/>
    <col min="14610" max="14611" width="2.7109375" style="3" customWidth="1"/>
    <col min="14612" max="14613" width="3.7109375" style="3"/>
    <col min="14614" max="14615" width="4.28515625" style="3" customWidth="1"/>
    <col min="14616" max="14618" width="3.7109375" style="3"/>
    <col min="14619" max="14619" width="4.7109375" style="3" customWidth="1"/>
    <col min="14620" max="14620" width="4.42578125" style="3" customWidth="1"/>
    <col min="14621" max="14621" width="3.7109375" style="3"/>
    <col min="14622" max="14623" width="4.28515625" style="3" customWidth="1"/>
    <col min="14624" max="14639" width="3.7109375" style="3"/>
    <col min="14640" max="14641" width="4.7109375" style="3" customWidth="1"/>
    <col min="14642" max="14648" width="3.7109375" style="3"/>
    <col min="14649" max="14649" width="4.85546875" style="3" customWidth="1"/>
    <col min="14650" max="14650" width="3.85546875" style="3" customWidth="1"/>
    <col min="14651" max="14651" width="6.140625" style="3" customWidth="1"/>
    <col min="14652" max="14675" width="3.7109375" style="3"/>
    <col min="14676" max="14678" width="4.7109375" style="3" customWidth="1"/>
    <col min="14679" max="14679" width="3.7109375" style="3"/>
    <col min="14680" max="14680" width="0" style="3" hidden="1" customWidth="1"/>
    <col min="14681" max="14852" width="3.7109375" style="3"/>
    <col min="14853" max="14853" width="4.28515625" style="3" customWidth="1"/>
    <col min="14854" max="14865" width="3.7109375" style="3"/>
    <col min="14866" max="14867" width="2.7109375" style="3" customWidth="1"/>
    <col min="14868" max="14869" width="3.7109375" style="3"/>
    <col min="14870" max="14871" width="4.28515625" style="3" customWidth="1"/>
    <col min="14872" max="14874" width="3.7109375" style="3"/>
    <col min="14875" max="14875" width="4.7109375" style="3" customWidth="1"/>
    <col min="14876" max="14876" width="4.42578125" style="3" customWidth="1"/>
    <col min="14877" max="14877" width="3.7109375" style="3"/>
    <col min="14878" max="14879" width="4.28515625" style="3" customWidth="1"/>
    <col min="14880" max="14895" width="3.7109375" style="3"/>
    <col min="14896" max="14897" width="4.7109375" style="3" customWidth="1"/>
    <col min="14898" max="14904" width="3.7109375" style="3"/>
    <col min="14905" max="14905" width="4.85546875" style="3" customWidth="1"/>
    <col min="14906" max="14906" width="3.85546875" style="3" customWidth="1"/>
    <col min="14907" max="14907" width="6.140625" style="3" customWidth="1"/>
    <col min="14908" max="14931" width="3.7109375" style="3"/>
    <col min="14932" max="14934" width="4.7109375" style="3" customWidth="1"/>
    <col min="14935" max="14935" width="3.7109375" style="3"/>
    <col min="14936" max="14936" width="0" style="3" hidden="1" customWidth="1"/>
    <col min="14937" max="15108" width="3.7109375" style="3"/>
    <col min="15109" max="15109" width="4.28515625" style="3" customWidth="1"/>
    <col min="15110" max="15121" width="3.7109375" style="3"/>
    <col min="15122" max="15123" width="2.7109375" style="3" customWidth="1"/>
    <col min="15124" max="15125" width="3.7109375" style="3"/>
    <col min="15126" max="15127" width="4.28515625" style="3" customWidth="1"/>
    <col min="15128" max="15130" width="3.7109375" style="3"/>
    <col min="15131" max="15131" width="4.7109375" style="3" customWidth="1"/>
    <col min="15132" max="15132" width="4.42578125" style="3" customWidth="1"/>
    <col min="15133" max="15133" width="3.7109375" style="3"/>
    <col min="15134" max="15135" width="4.28515625" style="3" customWidth="1"/>
    <col min="15136" max="15151" width="3.7109375" style="3"/>
    <col min="15152" max="15153" width="4.7109375" style="3" customWidth="1"/>
    <col min="15154" max="15160" width="3.7109375" style="3"/>
    <col min="15161" max="15161" width="4.85546875" style="3" customWidth="1"/>
    <col min="15162" max="15162" width="3.85546875" style="3" customWidth="1"/>
    <col min="15163" max="15163" width="6.140625" style="3" customWidth="1"/>
    <col min="15164" max="15187" width="3.7109375" style="3"/>
    <col min="15188" max="15190" width="4.7109375" style="3" customWidth="1"/>
    <col min="15191" max="15191" width="3.7109375" style="3"/>
    <col min="15192" max="15192" width="0" style="3" hidden="1" customWidth="1"/>
    <col min="15193" max="15364" width="3.7109375" style="3"/>
    <col min="15365" max="15365" width="4.28515625" style="3" customWidth="1"/>
    <col min="15366" max="15377" width="3.7109375" style="3"/>
    <col min="15378" max="15379" width="2.7109375" style="3" customWidth="1"/>
    <col min="15380" max="15381" width="3.7109375" style="3"/>
    <col min="15382" max="15383" width="4.28515625" style="3" customWidth="1"/>
    <col min="15384" max="15386" width="3.7109375" style="3"/>
    <col min="15387" max="15387" width="4.7109375" style="3" customWidth="1"/>
    <col min="15388" max="15388" width="4.42578125" style="3" customWidth="1"/>
    <col min="15389" max="15389" width="3.7109375" style="3"/>
    <col min="15390" max="15391" width="4.28515625" style="3" customWidth="1"/>
    <col min="15392" max="15407" width="3.7109375" style="3"/>
    <col min="15408" max="15409" width="4.7109375" style="3" customWidth="1"/>
    <col min="15410" max="15416" width="3.7109375" style="3"/>
    <col min="15417" max="15417" width="4.85546875" style="3" customWidth="1"/>
    <col min="15418" max="15418" width="3.85546875" style="3" customWidth="1"/>
    <col min="15419" max="15419" width="6.140625" style="3" customWidth="1"/>
    <col min="15420" max="15443" width="3.7109375" style="3"/>
    <col min="15444" max="15446" width="4.7109375" style="3" customWidth="1"/>
    <col min="15447" max="15447" width="3.7109375" style="3"/>
    <col min="15448" max="15448" width="0" style="3" hidden="1" customWidth="1"/>
    <col min="15449" max="15620" width="3.7109375" style="3"/>
    <col min="15621" max="15621" width="4.28515625" style="3" customWidth="1"/>
    <col min="15622" max="15633" width="3.7109375" style="3"/>
    <col min="15634" max="15635" width="2.7109375" style="3" customWidth="1"/>
    <col min="15636" max="15637" width="3.7109375" style="3"/>
    <col min="15638" max="15639" width="4.28515625" style="3" customWidth="1"/>
    <col min="15640" max="15642" width="3.7109375" style="3"/>
    <col min="15643" max="15643" width="4.7109375" style="3" customWidth="1"/>
    <col min="15644" max="15644" width="4.42578125" style="3" customWidth="1"/>
    <col min="15645" max="15645" width="3.7109375" style="3"/>
    <col min="15646" max="15647" width="4.28515625" style="3" customWidth="1"/>
    <col min="15648" max="15663" width="3.7109375" style="3"/>
    <col min="15664" max="15665" width="4.7109375" style="3" customWidth="1"/>
    <col min="15666" max="15672" width="3.7109375" style="3"/>
    <col min="15673" max="15673" width="4.85546875" style="3" customWidth="1"/>
    <col min="15674" max="15674" width="3.85546875" style="3" customWidth="1"/>
    <col min="15675" max="15675" width="6.140625" style="3" customWidth="1"/>
    <col min="15676" max="15699" width="3.7109375" style="3"/>
    <col min="15700" max="15702" width="4.7109375" style="3" customWidth="1"/>
    <col min="15703" max="15703" width="3.7109375" style="3"/>
    <col min="15704" max="15704" width="0" style="3" hidden="1" customWidth="1"/>
    <col min="15705" max="15876" width="3.7109375" style="3"/>
    <col min="15877" max="15877" width="4.28515625" style="3" customWidth="1"/>
    <col min="15878" max="15889" width="3.7109375" style="3"/>
    <col min="15890" max="15891" width="2.7109375" style="3" customWidth="1"/>
    <col min="15892" max="15893" width="3.7109375" style="3"/>
    <col min="15894" max="15895" width="4.28515625" style="3" customWidth="1"/>
    <col min="15896" max="15898" width="3.7109375" style="3"/>
    <col min="15899" max="15899" width="4.7109375" style="3" customWidth="1"/>
    <col min="15900" max="15900" width="4.42578125" style="3" customWidth="1"/>
    <col min="15901" max="15901" width="3.7109375" style="3"/>
    <col min="15902" max="15903" width="4.28515625" style="3" customWidth="1"/>
    <col min="15904" max="15919" width="3.7109375" style="3"/>
    <col min="15920" max="15921" width="4.7109375" style="3" customWidth="1"/>
    <col min="15922" max="15928" width="3.7109375" style="3"/>
    <col min="15929" max="15929" width="4.85546875" style="3" customWidth="1"/>
    <col min="15930" max="15930" width="3.85546875" style="3" customWidth="1"/>
    <col min="15931" max="15931" width="6.140625" style="3" customWidth="1"/>
    <col min="15932" max="15955" width="3.7109375" style="3"/>
    <col min="15956" max="15958" width="4.7109375" style="3" customWidth="1"/>
    <col min="15959" max="15959" width="3.7109375" style="3"/>
    <col min="15960" max="15960" width="0" style="3" hidden="1" customWidth="1"/>
    <col min="15961" max="16132" width="3.7109375" style="3"/>
    <col min="16133" max="16133" width="4.28515625" style="3" customWidth="1"/>
    <col min="16134" max="16145" width="3.7109375" style="3"/>
    <col min="16146" max="16147" width="2.7109375" style="3" customWidth="1"/>
    <col min="16148" max="16149" width="3.7109375" style="3"/>
    <col min="16150" max="16151" width="4.28515625" style="3" customWidth="1"/>
    <col min="16152" max="16154" width="3.7109375" style="3"/>
    <col min="16155" max="16155" width="4.7109375" style="3" customWidth="1"/>
    <col min="16156" max="16156" width="4.42578125" style="3" customWidth="1"/>
    <col min="16157" max="16157" width="3.7109375" style="3"/>
    <col min="16158" max="16159" width="4.28515625" style="3" customWidth="1"/>
    <col min="16160" max="16175" width="3.7109375" style="3"/>
    <col min="16176" max="16177" width="4.7109375" style="3" customWidth="1"/>
    <col min="16178" max="16184" width="3.7109375" style="3"/>
    <col min="16185" max="16185" width="4.85546875" style="3" customWidth="1"/>
    <col min="16186" max="16186" width="3.85546875" style="3" customWidth="1"/>
    <col min="16187" max="16187" width="6.140625" style="3" customWidth="1"/>
    <col min="16188" max="16211" width="3.7109375" style="3"/>
    <col min="16212" max="16214" width="4.7109375" style="3" customWidth="1"/>
    <col min="16215" max="16215" width="3.7109375" style="3"/>
    <col min="16216" max="16216" width="0" style="3" hidden="1" customWidth="1"/>
    <col min="16217" max="16384" width="3.7109375" style="3"/>
  </cols>
  <sheetData>
    <row r="1" spans="1:88" ht="18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</row>
    <row r="2" spans="1:88" ht="18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</row>
    <row r="3" spans="1:88" ht="18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</row>
    <row r="4" spans="1:88" ht="18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</row>
    <row r="5" spans="1:88" ht="20.100000000000001" customHeight="1" x14ac:dyDescent="0.2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</row>
    <row r="6" spans="1:88" ht="20.100000000000001" customHeight="1" x14ac:dyDescent="0.25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</row>
    <row r="7" spans="1:88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8" ht="39.950000000000003" customHeight="1" x14ac:dyDescent="0.25">
      <c r="A8" s="125" t="s">
        <v>98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</row>
    <row r="9" spans="1:88" ht="18" customHeight="1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</row>
    <row r="10" spans="1:88" ht="18" customHeight="1" x14ac:dyDescent="0.25">
      <c r="A10" s="126" t="s">
        <v>2</v>
      </c>
      <c r="B10" s="126"/>
      <c r="C10" s="126"/>
      <c r="D10" s="126"/>
      <c r="E10" s="126"/>
      <c r="F10" s="126"/>
      <c r="G10" s="127" t="s">
        <v>1</v>
      </c>
      <c r="H10" s="127"/>
      <c r="I10" s="127"/>
      <c r="J10" s="127"/>
      <c r="K10" s="127"/>
      <c r="L10" s="127"/>
      <c r="M10" s="127"/>
      <c r="N10" s="127"/>
      <c r="O10" s="12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8" ht="18" customHeight="1" x14ac:dyDescent="0.25">
      <c r="A11" s="126" t="s">
        <v>3</v>
      </c>
      <c r="B11" s="126"/>
      <c r="C11" s="126"/>
      <c r="D11" s="126"/>
      <c r="E11" s="126"/>
      <c r="F11" s="126"/>
      <c r="G11" s="127">
        <v>2301</v>
      </c>
      <c r="H11" s="127"/>
      <c r="I11" s="127"/>
      <c r="J11" s="127"/>
      <c r="K11" s="127"/>
      <c r="L11" s="127"/>
      <c r="M11" s="127"/>
      <c r="N11" s="127"/>
      <c r="O11" s="1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8" ht="18" customHeight="1" x14ac:dyDescent="0.25">
      <c r="A12" s="126" t="s">
        <v>4</v>
      </c>
      <c r="B12" s="126"/>
      <c r="C12" s="126"/>
      <c r="D12" s="126"/>
      <c r="E12" s="126"/>
      <c r="F12" s="126"/>
      <c r="G12" s="127">
        <v>2023</v>
      </c>
      <c r="H12" s="127"/>
      <c r="I12" s="127"/>
      <c r="J12" s="127"/>
      <c r="K12" s="127"/>
      <c r="L12" s="127"/>
      <c r="M12" s="127"/>
      <c r="N12" s="127"/>
      <c r="O12" s="1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s="7" customFormat="1" ht="18" customHeight="1" x14ac:dyDescent="0.25">
      <c r="A13" s="126" t="s">
        <v>5</v>
      </c>
      <c r="B13" s="126"/>
      <c r="C13" s="126"/>
      <c r="D13" s="126"/>
      <c r="E13" s="126"/>
      <c r="F13" s="126"/>
      <c r="G13" s="127" t="s">
        <v>122</v>
      </c>
      <c r="H13" s="127"/>
      <c r="I13" s="127"/>
      <c r="J13" s="127"/>
      <c r="K13" s="127"/>
      <c r="L13" s="127"/>
      <c r="M13" s="127"/>
      <c r="N13" s="127"/>
      <c r="O13" s="127"/>
      <c r="P13" s="6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"/>
    </row>
    <row r="14" spans="1:88" s="7" customFormat="1" ht="18" customHeight="1" thickBot="1" x14ac:dyDescent="0.3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2"/>
    </row>
    <row r="15" spans="1:88" ht="24.95" customHeight="1" thickBot="1" x14ac:dyDescent="0.25">
      <c r="A15" s="121" t="s">
        <v>6</v>
      </c>
      <c r="B15" s="121"/>
      <c r="C15" s="121"/>
      <c r="D15" s="121"/>
      <c r="E15" s="121" t="s">
        <v>7</v>
      </c>
      <c r="F15" s="121"/>
      <c r="G15" s="121"/>
      <c r="H15" s="121"/>
      <c r="I15" s="121"/>
      <c r="J15" s="121"/>
      <c r="K15" s="121"/>
      <c r="L15" s="121"/>
      <c r="M15" s="120" t="s">
        <v>8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 t="s">
        <v>9</v>
      </c>
      <c r="AD15" s="120"/>
      <c r="AE15" s="120"/>
      <c r="AF15" s="120"/>
      <c r="AG15" s="120"/>
      <c r="AH15" s="120"/>
      <c r="AI15" s="120"/>
      <c r="AJ15" s="120"/>
      <c r="AK15" s="120"/>
      <c r="AL15" s="120" t="s">
        <v>10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 t="s">
        <v>11</v>
      </c>
      <c r="BC15" s="120"/>
      <c r="BD15" s="120"/>
      <c r="BE15" s="120"/>
      <c r="BF15" s="120"/>
      <c r="BG15" s="120"/>
      <c r="BH15" s="120" t="s">
        <v>12</v>
      </c>
      <c r="BI15" s="120"/>
      <c r="BJ15" s="120"/>
      <c r="BK15" s="120"/>
      <c r="BL15" s="120" t="s">
        <v>13</v>
      </c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 t="s">
        <v>14</v>
      </c>
      <c r="CF15" s="120"/>
      <c r="CG15" s="120"/>
      <c r="CH15" s="120"/>
      <c r="CI15" s="120"/>
      <c r="CJ15" s="119" t="s">
        <v>15</v>
      </c>
    </row>
    <row r="16" spans="1:88" ht="35.1" customHeight="1" thickBo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0" t="s">
        <v>16</v>
      </c>
      <c r="N16" s="120"/>
      <c r="O16" s="120"/>
      <c r="P16" s="120"/>
      <c r="Q16" s="120" t="s">
        <v>17</v>
      </c>
      <c r="R16" s="120"/>
      <c r="S16" s="120"/>
      <c r="T16" s="120"/>
      <c r="U16" s="121" t="s">
        <v>18</v>
      </c>
      <c r="V16" s="121"/>
      <c r="W16" s="121"/>
      <c r="X16" s="121"/>
      <c r="Y16" s="121" t="s">
        <v>19</v>
      </c>
      <c r="Z16" s="121"/>
      <c r="AA16" s="121"/>
      <c r="AB16" s="121"/>
      <c r="AC16" s="120" t="s">
        <v>20</v>
      </c>
      <c r="AD16" s="120"/>
      <c r="AE16" s="120"/>
      <c r="AF16" s="120"/>
      <c r="AG16" s="120" t="s">
        <v>21</v>
      </c>
      <c r="AH16" s="120"/>
      <c r="AI16" s="120"/>
      <c r="AJ16" s="120"/>
      <c r="AK16" s="120"/>
      <c r="AL16" s="120" t="s">
        <v>16</v>
      </c>
      <c r="AM16" s="120"/>
      <c r="AN16" s="120"/>
      <c r="AO16" s="121" t="s">
        <v>22</v>
      </c>
      <c r="AP16" s="121"/>
      <c r="AQ16" s="121"/>
      <c r="AR16" s="120" t="s">
        <v>23</v>
      </c>
      <c r="AS16" s="120"/>
      <c r="AT16" s="120"/>
      <c r="AU16" s="128" t="s">
        <v>24</v>
      </c>
      <c r="AV16" s="128"/>
      <c r="AW16" s="128"/>
      <c r="AX16" s="121" t="s">
        <v>25</v>
      </c>
      <c r="AY16" s="121"/>
      <c r="AZ16" s="121"/>
      <c r="BA16" s="121"/>
      <c r="BB16" s="121" t="s">
        <v>26</v>
      </c>
      <c r="BC16" s="121"/>
      <c r="BD16" s="121"/>
      <c r="BE16" s="121" t="s">
        <v>27</v>
      </c>
      <c r="BF16" s="121"/>
      <c r="BG16" s="121"/>
      <c r="BH16" s="120"/>
      <c r="BI16" s="120"/>
      <c r="BJ16" s="120"/>
      <c r="BK16" s="120"/>
      <c r="BL16" s="121" t="s">
        <v>28</v>
      </c>
      <c r="BM16" s="121"/>
      <c r="BN16" s="121"/>
      <c r="BO16" s="121" t="s">
        <v>29</v>
      </c>
      <c r="BP16" s="121"/>
      <c r="BQ16" s="121"/>
      <c r="BR16" s="121"/>
      <c r="BS16" s="121" t="s">
        <v>30</v>
      </c>
      <c r="BT16" s="121"/>
      <c r="BU16" s="121"/>
      <c r="BV16" s="121"/>
      <c r="BW16" s="121" t="s">
        <v>31</v>
      </c>
      <c r="BX16" s="121"/>
      <c r="BY16" s="121"/>
      <c r="BZ16" s="121"/>
      <c r="CA16" s="121" t="s">
        <v>32</v>
      </c>
      <c r="CB16" s="121"/>
      <c r="CC16" s="121"/>
      <c r="CD16" s="121"/>
      <c r="CE16" s="120"/>
      <c r="CF16" s="120"/>
      <c r="CG16" s="120"/>
      <c r="CH16" s="120"/>
      <c r="CI16" s="120"/>
      <c r="CJ16" s="119"/>
    </row>
    <row r="17" spans="1:88" ht="35.1" customHeight="1" thickBot="1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0"/>
      <c r="N17" s="120"/>
      <c r="O17" s="120"/>
      <c r="P17" s="120"/>
      <c r="Q17" s="120"/>
      <c r="R17" s="120"/>
      <c r="S17" s="120"/>
      <c r="T17" s="120"/>
      <c r="U17" s="121"/>
      <c r="V17" s="121"/>
      <c r="W17" s="121"/>
      <c r="X17" s="121"/>
      <c r="Y17" s="121"/>
      <c r="Z17" s="121"/>
      <c r="AA17" s="121"/>
      <c r="AB17" s="121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1"/>
      <c r="AP17" s="121"/>
      <c r="AQ17" s="121"/>
      <c r="AR17" s="120"/>
      <c r="AS17" s="120"/>
      <c r="AT17" s="120"/>
      <c r="AU17" s="128"/>
      <c r="AV17" s="128"/>
      <c r="AW17" s="128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0"/>
      <c r="BI17" s="120"/>
      <c r="BJ17" s="120"/>
      <c r="BK17" s="120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0"/>
      <c r="CF17" s="120"/>
      <c r="CG17" s="120"/>
      <c r="CH17" s="120"/>
      <c r="CI17" s="120"/>
      <c r="CJ17" s="119"/>
    </row>
    <row r="18" spans="1:88" ht="96" customHeight="1" x14ac:dyDescent="0.25">
      <c r="A18" s="132" t="s">
        <v>33</v>
      </c>
      <c r="B18" s="132"/>
      <c r="C18" s="132"/>
      <c r="D18" s="132"/>
      <c r="E18" s="133" t="s">
        <v>34</v>
      </c>
      <c r="F18" s="134"/>
      <c r="G18" s="134"/>
      <c r="H18" s="134"/>
      <c r="I18" s="134"/>
      <c r="J18" s="134"/>
      <c r="K18" s="134"/>
      <c r="L18" s="135"/>
      <c r="M18" s="117" t="s">
        <v>35</v>
      </c>
      <c r="N18" s="117"/>
      <c r="O18" s="117"/>
      <c r="P18" s="117"/>
      <c r="Q18" s="117" t="s">
        <v>35</v>
      </c>
      <c r="R18" s="117"/>
      <c r="S18" s="117"/>
      <c r="T18" s="117"/>
      <c r="U18" s="136" t="s">
        <v>35</v>
      </c>
      <c r="V18" s="136"/>
      <c r="W18" s="136"/>
      <c r="X18" s="136"/>
      <c r="Y18" s="136" t="s">
        <v>35</v>
      </c>
      <c r="Z18" s="136"/>
      <c r="AA18" s="136"/>
      <c r="AB18" s="136"/>
      <c r="AC18" s="49">
        <v>11380698000134</v>
      </c>
      <c r="AD18" s="49"/>
      <c r="AE18" s="49"/>
      <c r="AF18" s="49"/>
      <c r="AG18" s="116" t="s">
        <v>36</v>
      </c>
      <c r="AH18" s="116"/>
      <c r="AI18" s="116"/>
      <c r="AJ18" s="116"/>
      <c r="AK18" s="116"/>
      <c r="AL18" s="90">
        <v>2301062017</v>
      </c>
      <c r="AM18" s="90"/>
      <c r="AN18" s="90"/>
      <c r="AO18" s="111">
        <v>29082017</v>
      </c>
      <c r="AP18" s="111"/>
      <c r="AQ18" s="111"/>
      <c r="AR18" s="117" t="s">
        <v>37</v>
      </c>
      <c r="AS18" s="117"/>
      <c r="AT18" s="117"/>
      <c r="AU18" s="118">
        <v>12836023.57</v>
      </c>
      <c r="AV18" s="118"/>
      <c r="AW18" s="118"/>
      <c r="AX18" s="111" t="s">
        <v>35</v>
      </c>
      <c r="AY18" s="111"/>
      <c r="AZ18" s="111"/>
      <c r="BA18" s="111"/>
      <c r="BB18" s="208">
        <v>45201</v>
      </c>
      <c r="BC18" s="208"/>
      <c r="BD18" s="208"/>
      <c r="BE18" s="209">
        <f>SUM([1]MEDIÇÕES!$M$16:$M$19)</f>
        <v>2686347.22</v>
      </c>
      <c r="BF18" s="209"/>
      <c r="BG18" s="209"/>
      <c r="BH18" s="210">
        <f>SUM([1]MEDIÇÕES!$M$15)+SUM([1]MEDIÇÕES!$M$20:$M$23)</f>
        <v>4265206.22</v>
      </c>
      <c r="BI18" s="210"/>
      <c r="BJ18" s="210"/>
      <c r="BK18" s="210"/>
      <c r="BL18" s="115">
        <v>449035</v>
      </c>
      <c r="BM18" s="115"/>
      <c r="BN18" s="115"/>
      <c r="BO18" s="109">
        <v>0</v>
      </c>
      <c r="BP18" s="109"/>
      <c r="BQ18" s="109"/>
      <c r="BR18" s="109"/>
      <c r="BS18" s="109">
        <v>0</v>
      </c>
      <c r="BT18" s="109"/>
      <c r="BU18" s="109"/>
      <c r="BV18" s="109"/>
      <c r="BW18" s="109">
        <v>0</v>
      </c>
      <c r="BX18" s="109"/>
      <c r="BY18" s="109"/>
      <c r="BZ18" s="109"/>
      <c r="CA18" s="109">
        <v>16157738.584999997</v>
      </c>
      <c r="CB18" s="109"/>
      <c r="CC18" s="109"/>
      <c r="CD18" s="109"/>
      <c r="CE18" s="117" t="s">
        <v>38</v>
      </c>
      <c r="CF18" s="117"/>
      <c r="CG18" s="117"/>
      <c r="CH18" s="117"/>
      <c r="CI18" s="211"/>
      <c r="CJ18" s="15"/>
    </row>
    <row r="19" spans="1:88" ht="38.1" hidden="1" customHeight="1" x14ac:dyDescent="0.2">
      <c r="A19" s="47" t="s">
        <v>41</v>
      </c>
      <c r="B19" s="47"/>
      <c r="C19" s="47"/>
      <c r="D19" s="47"/>
      <c r="E19" s="91" t="s">
        <v>42</v>
      </c>
      <c r="F19" s="92"/>
      <c r="G19" s="92"/>
      <c r="H19" s="92"/>
      <c r="I19" s="92"/>
      <c r="J19" s="92"/>
      <c r="K19" s="92"/>
      <c r="L19" s="93"/>
      <c r="M19" s="100" t="s">
        <v>43</v>
      </c>
      <c r="N19" s="100"/>
      <c r="O19" s="100"/>
      <c r="P19" s="100"/>
      <c r="Q19" s="47" t="s">
        <v>39</v>
      </c>
      <c r="R19" s="47"/>
      <c r="S19" s="47"/>
      <c r="T19" s="47"/>
      <c r="U19" s="101">
        <v>40790000</v>
      </c>
      <c r="V19" s="101"/>
      <c r="W19" s="101"/>
      <c r="X19" s="101"/>
      <c r="Y19" s="102">
        <v>4620000</v>
      </c>
      <c r="Z19" s="102"/>
      <c r="AA19" s="102"/>
      <c r="AB19" s="102"/>
      <c r="AC19" s="49">
        <v>11380698000134</v>
      </c>
      <c r="AD19" s="49"/>
      <c r="AE19" s="49"/>
      <c r="AF19" s="49"/>
      <c r="AG19" s="47" t="s">
        <v>36</v>
      </c>
      <c r="AH19" s="47"/>
      <c r="AI19" s="47"/>
      <c r="AJ19" s="47"/>
      <c r="AK19" s="47"/>
      <c r="AL19" s="90">
        <v>2301062018</v>
      </c>
      <c r="AM19" s="90"/>
      <c r="AN19" s="90"/>
      <c r="AO19" s="75">
        <v>1062018</v>
      </c>
      <c r="AP19" s="75"/>
      <c r="AQ19" s="75"/>
      <c r="AR19" s="42" t="s">
        <v>44</v>
      </c>
      <c r="AS19" s="42"/>
      <c r="AT19" s="42"/>
      <c r="AU19" s="43">
        <v>2883630.65</v>
      </c>
      <c r="AV19" s="43"/>
      <c r="AW19" s="43"/>
      <c r="AX19" s="75">
        <v>28022022</v>
      </c>
      <c r="AY19" s="75"/>
      <c r="AZ19" s="75"/>
      <c r="BA19" s="75"/>
      <c r="BB19" s="75">
        <v>28022022</v>
      </c>
      <c r="BC19" s="75"/>
      <c r="BD19" s="75"/>
      <c r="BE19" s="212">
        <f>SUM(CJ19-AU19-BH19)</f>
        <v>720857.03000000026</v>
      </c>
      <c r="BF19" s="212"/>
      <c r="BG19" s="212"/>
      <c r="BH19" s="212">
        <v>0</v>
      </c>
      <c r="BI19" s="212"/>
      <c r="BJ19" s="212"/>
      <c r="BK19" s="212"/>
      <c r="BL19" s="37">
        <v>449035</v>
      </c>
      <c r="BM19" s="37"/>
      <c r="BN19" s="37"/>
      <c r="BO19" s="72"/>
      <c r="BP19" s="72"/>
      <c r="BQ19" s="72"/>
      <c r="BR19" s="72"/>
      <c r="BS19" s="72">
        <v>0</v>
      </c>
      <c r="BT19" s="72"/>
      <c r="BU19" s="72"/>
      <c r="BV19" s="72"/>
      <c r="BW19" s="72">
        <v>0</v>
      </c>
      <c r="BX19" s="72"/>
      <c r="BY19" s="72"/>
      <c r="BZ19" s="72"/>
      <c r="CA19" s="72">
        <v>3560386.2499999981</v>
      </c>
      <c r="CB19" s="72"/>
      <c r="CC19" s="72"/>
      <c r="CD19" s="72"/>
      <c r="CE19" s="47" t="s">
        <v>40</v>
      </c>
      <c r="CF19" s="47"/>
      <c r="CG19" s="47"/>
      <c r="CH19" s="47"/>
      <c r="CI19" s="143"/>
      <c r="CJ19" s="87">
        <v>3604487.68</v>
      </c>
    </row>
    <row r="20" spans="1:88" ht="38.1" hidden="1" customHeight="1" x14ac:dyDescent="0.2">
      <c r="A20" s="47"/>
      <c r="B20" s="47"/>
      <c r="C20" s="47"/>
      <c r="D20" s="47"/>
      <c r="E20" s="94"/>
      <c r="F20" s="95"/>
      <c r="G20" s="95"/>
      <c r="H20" s="95"/>
      <c r="I20" s="95"/>
      <c r="J20" s="95"/>
      <c r="K20" s="95"/>
      <c r="L20" s="96"/>
      <c r="M20" s="103" t="s">
        <v>45</v>
      </c>
      <c r="N20" s="103"/>
      <c r="O20" s="103"/>
      <c r="P20" s="103"/>
      <c r="Q20" s="47"/>
      <c r="R20" s="47"/>
      <c r="S20" s="47"/>
      <c r="T20" s="47"/>
      <c r="U20" s="104">
        <v>28700000</v>
      </c>
      <c r="V20" s="104"/>
      <c r="W20" s="104"/>
      <c r="X20" s="104"/>
      <c r="Y20" s="105">
        <v>3230000</v>
      </c>
      <c r="Z20" s="105"/>
      <c r="AA20" s="105"/>
      <c r="AB20" s="105"/>
      <c r="AC20" s="49"/>
      <c r="AD20" s="49"/>
      <c r="AE20" s="49"/>
      <c r="AF20" s="49"/>
      <c r="AG20" s="47"/>
      <c r="AH20" s="47"/>
      <c r="AI20" s="47"/>
      <c r="AJ20" s="47"/>
      <c r="AK20" s="47"/>
      <c r="AL20" s="90"/>
      <c r="AM20" s="90"/>
      <c r="AN20" s="90"/>
      <c r="AO20" s="75"/>
      <c r="AP20" s="75"/>
      <c r="AQ20" s="75"/>
      <c r="AR20" s="42"/>
      <c r="AS20" s="42"/>
      <c r="AT20" s="42"/>
      <c r="AU20" s="43"/>
      <c r="AV20" s="43"/>
      <c r="AW20" s="43"/>
      <c r="AX20" s="75"/>
      <c r="AY20" s="75"/>
      <c r="AZ20" s="75"/>
      <c r="BA20" s="75"/>
      <c r="BB20" s="75"/>
      <c r="BC20" s="75"/>
      <c r="BD20" s="75"/>
      <c r="BE20" s="212"/>
      <c r="BF20" s="212"/>
      <c r="BG20" s="212"/>
      <c r="BH20" s="212"/>
      <c r="BI20" s="212"/>
      <c r="BJ20" s="212"/>
      <c r="BK20" s="212"/>
      <c r="BL20" s="37"/>
      <c r="BM20" s="37"/>
      <c r="BN20" s="37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47"/>
      <c r="CF20" s="47"/>
      <c r="CG20" s="47"/>
      <c r="CH20" s="47"/>
      <c r="CI20" s="143"/>
      <c r="CJ20" s="87"/>
    </row>
    <row r="21" spans="1:88" ht="38.1" hidden="1" customHeight="1" x14ac:dyDescent="0.2">
      <c r="A21" s="47"/>
      <c r="B21" s="47"/>
      <c r="C21" s="47"/>
      <c r="D21" s="47"/>
      <c r="E21" s="97"/>
      <c r="F21" s="98"/>
      <c r="G21" s="98"/>
      <c r="H21" s="98"/>
      <c r="I21" s="98"/>
      <c r="J21" s="98"/>
      <c r="K21" s="98"/>
      <c r="L21" s="99"/>
      <c r="M21" s="106" t="s">
        <v>46</v>
      </c>
      <c r="N21" s="106"/>
      <c r="O21" s="106"/>
      <c r="P21" s="106"/>
      <c r="Q21" s="47"/>
      <c r="R21" s="47"/>
      <c r="S21" s="47"/>
      <c r="T21" s="47"/>
      <c r="U21" s="88">
        <v>21165000</v>
      </c>
      <c r="V21" s="88"/>
      <c r="W21" s="88"/>
      <c r="X21" s="88"/>
      <c r="Y21" s="89">
        <v>2450000</v>
      </c>
      <c r="Z21" s="89"/>
      <c r="AA21" s="89"/>
      <c r="AB21" s="89"/>
      <c r="AC21" s="49"/>
      <c r="AD21" s="49"/>
      <c r="AE21" s="49"/>
      <c r="AF21" s="49"/>
      <c r="AG21" s="47"/>
      <c r="AH21" s="47"/>
      <c r="AI21" s="47"/>
      <c r="AJ21" s="47"/>
      <c r="AK21" s="47"/>
      <c r="AL21" s="90"/>
      <c r="AM21" s="90"/>
      <c r="AN21" s="90"/>
      <c r="AO21" s="75"/>
      <c r="AP21" s="75"/>
      <c r="AQ21" s="75"/>
      <c r="AR21" s="42"/>
      <c r="AS21" s="42"/>
      <c r="AT21" s="42"/>
      <c r="AU21" s="43"/>
      <c r="AV21" s="43"/>
      <c r="AW21" s="43"/>
      <c r="AX21" s="75"/>
      <c r="AY21" s="75"/>
      <c r="AZ21" s="75"/>
      <c r="BA21" s="75"/>
      <c r="BB21" s="75"/>
      <c r="BC21" s="75"/>
      <c r="BD21" s="75"/>
      <c r="BE21" s="212"/>
      <c r="BF21" s="212"/>
      <c r="BG21" s="212"/>
      <c r="BH21" s="212"/>
      <c r="BI21" s="212"/>
      <c r="BJ21" s="212"/>
      <c r="BK21" s="212"/>
      <c r="BL21" s="37"/>
      <c r="BM21" s="37"/>
      <c r="BN21" s="37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47"/>
      <c r="CF21" s="47"/>
      <c r="CG21" s="47"/>
      <c r="CH21" s="47"/>
      <c r="CI21" s="143"/>
      <c r="CJ21" s="87"/>
    </row>
    <row r="22" spans="1:88" ht="30" customHeight="1" x14ac:dyDescent="0.2">
      <c r="A22" s="47" t="s">
        <v>47</v>
      </c>
      <c r="B22" s="47"/>
      <c r="C22" s="47"/>
      <c r="D22" s="47"/>
      <c r="E22" s="91" t="s">
        <v>48</v>
      </c>
      <c r="F22" s="92"/>
      <c r="G22" s="92"/>
      <c r="H22" s="92"/>
      <c r="I22" s="92"/>
      <c r="J22" s="92"/>
      <c r="K22" s="92"/>
      <c r="L22" s="93"/>
      <c r="M22" s="100" t="s">
        <v>43</v>
      </c>
      <c r="N22" s="100"/>
      <c r="O22" s="100"/>
      <c r="P22" s="100"/>
      <c r="Q22" s="47" t="s">
        <v>39</v>
      </c>
      <c r="R22" s="47"/>
      <c r="S22" s="47"/>
      <c r="T22" s="47"/>
      <c r="U22" s="101">
        <v>40790000</v>
      </c>
      <c r="V22" s="101"/>
      <c r="W22" s="101"/>
      <c r="X22" s="101"/>
      <c r="Y22" s="102">
        <v>4620000</v>
      </c>
      <c r="Z22" s="102"/>
      <c r="AA22" s="102"/>
      <c r="AB22" s="102"/>
      <c r="AC22" s="49">
        <v>49437809000174</v>
      </c>
      <c r="AD22" s="49"/>
      <c r="AE22" s="49"/>
      <c r="AF22" s="49"/>
      <c r="AG22" s="47" t="s">
        <v>49</v>
      </c>
      <c r="AH22" s="47"/>
      <c r="AI22" s="47"/>
      <c r="AJ22" s="47"/>
      <c r="AK22" s="47"/>
      <c r="AL22" s="90" t="s">
        <v>50</v>
      </c>
      <c r="AM22" s="90"/>
      <c r="AN22" s="90"/>
      <c r="AO22" s="75">
        <v>18092020</v>
      </c>
      <c r="AP22" s="75"/>
      <c r="AQ22" s="75"/>
      <c r="AR22" s="42" t="s">
        <v>51</v>
      </c>
      <c r="AS22" s="42"/>
      <c r="AT22" s="42"/>
      <c r="AU22" s="43">
        <v>57460077.539999999</v>
      </c>
      <c r="AV22" s="43"/>
      <c r="AW22" s="43"/>
      <c r="AX22" s="75" t="s">
        <v>35</v>
      </c>
      <c r="AY22" s="75"/>
      <c r="AZ22" s="75"/>
      <c r="BA22" s="75"/>
      <c r="BB22" s="75">
        <v>4072022</v>
      </c>
      <c r="BC22" s="75"/>
      <c r="BD22" s="75"/>
      <c r="BE22" s="212">
        <v>10530774.800000001</v>
      </c>
      <c r="BF22" s="212"/>
      <c r="BG22" s="212"/>
      <c r="BH22" s="212">
        <v>9865363.2200000007</v>
      </c>
      <c r="BI22" s="212"/>
      <c r="BJ22" s="212"/>
      <c r="BK22" s="212"/>
      <c r="BL22" s="37">
        <v>449051</v>
      </c>
      <c r="BM22" s="37"/>
      <c r="BN22" s="37"/>
      <c r="BO22" s="72">
        <v>0</v>
      </c>
      <c r="BP22" s="72"/>
      <c r="BQ22" s="72"/>
      <c r="BR22" s="72"/>
      <c r="BS22" s="72">
        <v>0</v>
      </c>
      <c r="BT22" s="72"/>
      <c r="BU22" s="72"/>
      <c r="BV22" s="72"/>
      <c r="BW22" s="72">
        <v>0</v>
      </c>
      <c r="BX22" s="72"/>
      <c r="BY22" s="72"/>
      <c r="BZ22" s="72"/>
      <c r="CA22" s="72">
        <v>17869796.869999997</v>
      </c>
      <c r="CB22" s="72"/>
      <c r="CC22" s="72"/>
      <c r="CD22" s="72"/>
      <c r="CE22" s="47" t="s">
        <v>123</v>
      </c>
      <c r="CF22" s="47"/>
      <c r="CG22" s="47"/>
      <c r="CH22" s="47"/>
      <c r="CI22" s="143"/>
      <c r="CJ22" s="87">
        <v>62946896.909999996</v>
      </c>
    </row>
    <row r="23" spans="1:88" ht="30" customHeight="1" x14ac:dyDescent="0.2">
      <c r="A23" s="47"/>
      <c r="B23" s="47"/>
      <c r="C23" s="47"/>
      <c r="D23" s="47"/>
      <c r="E23" s="94"/>
      <c r="F23" s="95"/>
      <c r="G23" s="95"/>
      <c r="H23" s="95"/>
      <c r="I23" s="95"/>
      <c r="J23" s="95"/>
      <c r="K23" s="95"/>
      <c r="L23" s="96"/>
      <c r="M23" s="103" t="s">
        <v>45</v>
      </c>
      <c r="N23" s="103"/>
      <c r="O23" s="103"/>
      <c r="P23" s="103"/>
      <c r="Q23" s="47"/>
      <c r="R23" s="47"/>
      <c r="S23" s="47"/>
      <c r="T23" s="47"/>
      <c r="U23" s="104">
        <v>28700000</v>
      </c>
      <c r="V23" s="104"/>
      <c r="W23" s="104"/>
      <c r="X23" s="104"/>
      <c r="Y23" s="105">
        <v>3230000</v>
      </c>
      <c r="Z23" s="105"/>
      <c r="AA23" s="105"/>
      <c r="AB23" s="105"/>
      <c r="AC23" s="49"/>
      <c r="AD23" s="49"/>
      <c r="AE23" s="49"/>
      <c r="AF23" s="49"/>
      <c r="AG23" s="47"/>
      <c r="AH23" s="47"/>
      <c r="AI23" s="47"/>
      <c r="AJ23" s="47"/>
      <c r="AK23" s="47"/>
      <c r="AL23" s="90"/>
      <c r="AM23" s="90"/>
      <c r="AN23" s="90"/>
      <c r="AO23" s="75"/>
      <c r="AP23" s="75"/>
      <c r="AQ23" s="75"/>
      <c r="AR23" s="42"/>
      <c r="AS23" s="42"/>
      <c r="AT23" s="42"/>
      <c r="AU23" s="43"/>
      <c r="AV23" s="43"/>
      <c r="AW23" s="43"/>
      <c r="AX23" s="75"/>
      <c r="AY23" s="75"/>
      <c r="AZ23" s="75"/>
      <c r="BA23" s="75"/>
      <c r="BB23" s="75"/>
      <c r="BC23" s="75"/>
      <c r="BD23" s="75"/>
      <c r="BE23" s="212"/>
      <c r="BF23" s="212"/>
      <c r="BG23" s="212"/>
      <c r="BH23" s="212"/>
      <c r="BI23" s="212"/>
      <c r="BJ23" s="212"/>
      <c r="BK23" s="212"/>
      <c r="BL23" s="37"/>
      <c r="BM23" s="37"/>
      <c r="BN23" s="37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47"/>
      <c r="CF23" s="47"/>
      <c r="CG23" s="47"/>
      <c r="CH23" s="47"/>
      <c r="CI23" s="143"/>
      <c r="CJ23" s="87"/>
    </row>
    <row r="24" spans="1:88" ht="30" customHeight="1" x14ac:dyDescent="0.2">
      <c r="A24" s="47"/>
      <c r="B24" s="47"/>
      <c r="C24" s="47"/>
      <c r="D24" s="47"/>
      <c r="E24" s="97"/>
      <c r="F24" s="98"/>
      <c r="G24" s="98"/>
      <c r="H24" s="98"/>
      <c r="I24" s="98"/>
      <c r="J24" s="98"/>
      <c r="K24" s="98"/>
      <c r="L24" s="99"/>
      <c r="M24" s="106" t="s">
        <v>46</v>
      </c>
      <c r="N24" s="106"/>
      <c r="O24" s="106"/>
      <c r="P24" s="106"/>
      <c r="Q24" s="47"/>
      <c r="R24" s="47"/>
      <c r="S24" s="47"/>
      <c r="T24" s="47"/>
      <c r="U24" s="88">
        <v>21165000</v>
      </c>
      <c r="V24" s="88"/>
      <c r="W24" s="88"/>
      <c r="X24" s="88"/>
      <c r="Y24" s="89">
        <v>2450000</v>
      </c>
      <c r="Z24" s="89"/>
      <c r="AA24" s="89"/>
      <c r="AB24" s="89"/>
      <c r="AC24" s="49"/>
      <c r="AD24" s="49"/>
      <c r="AE24" s="49"/>
      <c r="AF24" s="49"/>
      <c r="AG24" s="47"/>
      <c r="AH24" s="47"/>
      <c r="AI24" s="47"/>
      <c r="AJ24" s="47"/>
      <c r="AK24" s="47"/>
      <c r="AL24" s="90"/>
      <c r="AM24" s="90"/>
      <c r="AN24" s="90"/>
      <c r="AO24" s="75"/>
      <c r="AP24" s="75"/>
      <c r="AQ24" s="75"/>
      <c r="AR24" s="42"/>
      <c r="AS24" s="42"/>
      <c r="AT24" s="42"/>
      <c r="AU24" s="43"/>
      <c r="AV24" s="43"/>
      <c r="AW24" s="43"/>
      <c r="AX24" s="75"/>
      <c r="AY24" s="75"/>
      <c r="AZ24" s="75"/>
      <c r="BA24" s="75"/>
      <c r="BB24" s="75"/>
      <c r="BC24" s="75"/>
      <c r="BD24" s="75"/>
      <c r="BE24" s="212"/>
      <c r="BF24" s="212"/>
      <c r="BG24" s="212"/>
      <c r="BH24" s="212"/>
      <c r="BI24" s="212"/>
      <c r="BJ24" s="212"/>
      <c r="BK24" s="212"/>
      <c r="BL24" s="37"/>
      <c r="BM24" s="37"/>
      <c r="BN24" s="37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47"/>
      <c r="CF24" s="47"/>
      <c r="CG24" s="47"/>
      <c r="CH24" s="47"/>
      <c r="CI24" s="143"/>
      <c r="CJ24" s="87"/>
    </row>
    <row r="25" spans="1:88" ht="60" customHeight="1" x14ac:dyDescent="0.25">
      <c r="A25" s="45" t="s">
        <v>52</v>
      </c>
      <c r="B25" s="45"/>
      <c r="C25" s="45"/>
      <c r="D25" s="45"/>
      <c r="E25" s="45" t="s">
        <v>53</v>
      </c>
      <c r="F25" s="45"/>
      <c r="G25" s="45"/>
      <c r="H25" s="45"/>
      <c r="I25" s="45"/>
      <c r="J25" s="45"/>
      <c r="K25" s="45"/>
      <c r="L25" s="45"/>
      <c r="M25" s="46" t="s">
        <v>54</v>
      </c>
      <c r="N25" s="46"/>
      <c r="O25" s="46"/>
      <c r="P25" s="46"/>
      <c r="Q25" s="47" t="s">
        <v>39</v>
      </c>
      <c r="R25" s="47"/>
      <c r="S25" s="47"/>
      <c r="T25" s="47"/>
      <c r="U25" s="48">
        <f>SUM(119526950.61*95%)</f>
        <v>113550603.07949999</v>
      </c>
      <c r="V25" s="48"/>
      <c r="W25" s="48"/>
      <c r="X25" s="48"/>
      <c r="Y25" s="48">
        <f>SUM(119526950.61*5%)</f>
        <v>5976347.5305000003</v>
      </c>
      <c r="Z25" s="48"/>
      <c r="AA25" s="48"/>
      <c r="AB25" s="48"/>
      <c r="AC25" s="49">
        <v>3951168000170</v>
      </c>
      <c r="AD25" s="49"/>
      <c r="AE25" s="49"/>
      <c r="AF25" s="49"/>
      <c r="AG25" s="47" t="s">
        <v>55</v>
      </c>
      <c r="AH25" s="47"/>
      <c r="AI25" s="47"/>
      <c r="AJ25" s="47"/>
      <c r="AK25" s="47"/>
      <c r="AL25" s="40" t="s">
        <v>56</v>
      </c>
      <c r="AM25" s="40"/>
      <c r="AN25" s="40"/>
      <c r="AO25" s="75">
        <v>19102021</v>
      </c>
      <c r="AP25" s="75"/>
      <c r="AQ25" s="75"/>
      <c r="AR25" s="42" t="s">
        <v>57</v>
      </c>
      <c r="AS25" s="42"/>
      <c r="AT25" s="42"/>
      <c r="AU25" s="43">
        <v>4281062.08</v>
      </c>
      <c r="AV25" s="43"/>
      <c r="AW25" s="43"/>
      <c r="AX25" s="75" t="s">
        <v>35</v>
      </c>
      <c r="AY25" s="75"/>
      <c r="AZ25" s="75"/>
      <c r="BA25" s="75"/>
      <c r="BB25" s="75">
        <v>30042023</v>
      </c>
      <c r="BC25" s="75"/>
      <c r="BD25" s="75"/>
      <c r="BE25" s="212">
        <f>SUM(422861.04)</f>
        <v>422861.04</v>
      </c>
      <c r="BF25" s="212"/>
      <c r="BG25" s="212"/>
      <c r="BH25" s="212">
        <v>0</v>
      </c>
      <c r="BI25" s="212"/>
      <c r="BJ25" s="212"/>
      <c r="BK25" s="212"/>
      <c r="BL25" s="37">
        <v>449051</v>
      </c>
      <c r="BM25" s="37"/>
      <c r="BN25" s="37"/>
      <c r="BO25" s="72">
        <v>0</v>
      </c>
      <c r="BP25" s="72"/>
      <c r="BQ25" s="72"/>
      <c r="BR25" s="72"/>
      <c r="BS25" s="72">
        <v>0</v>
      </c>
      <c r="BT25" s="72"/>
      <c r="BU25" s="72"/>
      <c r="BV25" s="72"/>
      <c r="BW25" s="72">
        <v>0</v>
      </c>
      <c r="BX25" s="72"/>
      <c r="BY25" s="72"/>
      <c r="BZ25" s="72"/>
      <c r="CA25" s="72">
        <v>346474.02999999997</v>
      </c>
      <c r="CB25" s="72"/>
      <c r="CC25" s="72"/>
      <c r="CD25" s="72"/>
      <c r="CE25" s="42" t="s">
        <v>124</v>
      </c>
      <c r="CF25" s="42"/>
      <c r="CG25" s="42"/>
      <c r="CH25" s="42"/>
      <c r="CI25" s="158"/>
      <c r="CJ25" s="15"/>
    </row>
    <row r="26" spans="1:88" ht="90" customHeight="1" x14ac:dyDescent="0.25">
      <c r="A26" s="45" t="s">
        <v>58</v>
      </c>
      <c r="B26" s="45"/>
      <c r="C26" s="45"/>
      <c r="D26" s="45"/>
      <c r="E26" s="45" t="s">
        <v>59</v>
      </c>
      <c r="F26" s="45"/>
      <c r="G26" s="45"/>
      <c r="H26" s="45"/>
      <c r="I26" s="45"/>
      <c r="J26" s="45"/>
      <c r="K26" s="45"/>
      <c r="L26" s="45"/>
      <c r="M26" s="46" t="s">
        <v>54</v>
      </c>
      <c r="N26" s="46"/>
      <c r="O26" s="46"/>
      <c r="P26" s="46"/>
      <c r="Q26" s="47" t="s">
        <v>39</v>
      </c>
      <c r="R26" s="47"/>
      <c r="S26" s="47"/>
      <c r="T26" s="47"/>
      <c r="U26" s="48">
        <f>SUM(119526950.61*95%)</f>
        <v>113550603.07949999</v>
      </c>
      <c r="V26" s="48"/>
      <c r="W26" s="48"/>
      <c r="X26" s="48"/>
      <c r="Y26" s="48">
        <f>SUM(119526950.61*5%)</f>
        <v>5976347.5305000003</v>
      </c>
      <c r="Z26" s="48"/>
      <c r="AA26" s="48"/>
      <c r="AB26" s="48"/>
      <c r="AC26" s="49">
        <v>35541010000119</v>
      </c>
      <c r="AD26" s="49"/>
      <c r="AE26" s="49"/>
      <c r="AF26" s="49"/>
      <c r="AG26" s="47" t="s">
        <v>60</v>
      </c>
      <c r="AH26" s="47"/>
      <c r="AI26" s="47"/>
      <c r="AJ26" s="47"/>
      <c r="AK26" s="47"/>
      <c r="AL26" s="40" t="s">
        <v>61</v>
      </c>
      <c r="AM26" s="40"/>
      <c r="AN26" s="40"/>
      <c r="AO26" s="75">
        <v>3012022</v>
      </c>
      <c r="AP26" s="75"/>
      <c r="AQ26" s="75"/>
      <c r="AR26" s="42" t="s">
        <v>57</v>
      </c>
      <c r="AS26" s="42"/>
      <c r="AT26" s="42"/>
      <c r="AU26" s="43">
        <v>12187842.68</v>
      </c>
      <c r="AV26" s="43"/>
      <c r="AW26" s="43"/>
      <c r="AX26" s="75" t="s">
        <v>35</v>
      </c>
      <c r="AY26" s="75"/>
      <c r="AZ26" s="75"/>
      <c r="BA26" s="75"/>
      <c r="BB26" s="41">
        <v>45160</v>
      </c>
      <c r="BC26" s="41"/>
      <c r="BD26" s="41"/>
      <c r="BE26" s="212">
        <f>SUM(2413135.96-820343.71)</f>
        <v>1592792.25</v>
      </c>
      <c r="BF26" s="212"/>
      <c r="BG26" s="212"/>
      <c r="BH26" s="212">
        <v>0</v>
      </c>
      <c r="BI26" s="212"/>
      <c r="BJ26" s="212"/>
      <c r="BK26" s="212"/>
      <c r="BL26" s="37">
        <v>449051</v>
      </c>
      <c r="BM26" s="37"/>
      <c r="BN26" s="37"/>
      <c r="BO26" s="72">
        <v>4953997.42</v>
      </c>
      <c r="BP26" s="72"/>
      <c r="BQ26" s="72"/>
      <c r="BR26" s="72"/>
      <c r="BS26" s="72">
        <v>2040033.87</v>
      </c>
      <c r="BT26" s="72"/>
      <c r="BU26" s="72"/>
      <c r="BV26" s="72"/>
      <c r="BW26" s="72">
        <v>6749758.2300000004</v>
      </c>
      <c r="BX26" s="72"/>
      <c r="BY26" s="72"/>
      <c r="BZ26" s="72"/>
      <c r="CA26" s="72">
        <v>13893471.460000001</v>
      </c>
      <c r="CB26" s="72"/>
      <c r="CC26" s="72"/>
      <c r="CD26" s="72"/>
      <c r="CE26" s="42" t="s">
        <v>38</v>
      </c>
      <c r="CF26" s="42"/>
      <c r="CG26" s="42"/>
      <c r="CH26" s="42"/>
      <c r="CI26" s="158"/>
      <c r="CJ26" s="15"/>
    </row>
    <row r="27" spans="1:88" ht="90" customHeight="1" x14ac:dyDescent="0.25">
      <c r="A27" s="137" t="s">
        <v>87</v>
      </c>
      <c r="B27" s="138"/>
      <c r="C27" s="138"/>
      <c r="D27" s="139"/>
      <c r="E27" s="137" t="s">
        <v>86</v>
      </c>
      <c r="F27" s="138"/>
      <c r="G27" s="138"/>
      <c r="H27" s="138"/>
      <c r="I27" s="138"/>
      <c r="J27" s="138"/>
      <c r="K27" s="138"/>
      <c r="L27" s="139"/>
      <c r="M27" s="140" t="s">
        <v>35</v>
      </c>
      <c r="N27" s="141"/>
      <c r="O27" s="141"/>
      <c r="P27" s="142"/>
      <c r="Q27" s="143" t="s">
        <v>35</v>
      </c>
      <c r="R27" s="144"/>
      <c r="S27" s="144"/>
      <c r="T27" s="145"/>
      <c r="U27" s="146" t="s">
        <v>35</v>
      </c>
      <c r="V27" s="147"/>
      <c r="W27" s="147"/>
      <c r="X27" s="148"/>
      <c r="Y27" s="146" t="s">
        <v>35</v>
      </c>
      <c r="Z27" s="147"/>
      <c r="AA27" s="147"/>
      <c r="AB27" s="148"/>
      <c r="AC27" s="149" t="s">
        <v>93</v>
      </c>
      <c r="AD27" s="150"/>
      <c r="AE27" s="150"/>
      <c r="AF27" s="151"/>
      <c r="AG27" s="143" t="s">
        <v>90</v>
      </c>
      <c r="AH27" s="144"/>
      <c r="AI27" s="144"/>
      <c r="AJ27" s="144"/>
      <c r="AK27" s="145"/>
      <c r="AL27" s="152" t="s">
        <v>91</v>
      </c>
      <c r="AM27" s="153"/>
      <c r="AN27" s="154"/>
      <c r="AO27" s="155">
        <v>44714</v>
      </c>
      <c r="AP27" s="156"/>
      <c r="AQ27" s="157"/>
      <c r="AR27" s="158" t="s">
        <v>92</v>
      </c>
      <c r="AS27" s="159"/>
      <c r="AT27" s="160"/>
      <c r="AU27" s="161">
        <v>20508920.07</v>
      </c>
      <c r="AV27" s="162"/>
      <c r="AW27" s="163"/>
      <c r="AX27" s="164" t="s">
        <v>35</v>
      </c>
      <c r="AY27" s="165"/>
      <c r="AZ27" s="165"/>
      <c r="BA27" s="166"/>
      <c r="BB27" s="155" t="s">
        <v>35</v>
      </c>
      <c r="BC27" s="156"/>
      <c r="BD27" s="157"/>
      <c r="BE27" s="146">
        <v>0</v>
      </c>
      <c r="BF27" s="147"/>
      <c r="BG27" s="148"/>
      <c r="BH27" s="146">
        <v>0</v>
      </c>
      <c r="BI27" s="147"/>
      <c r="BJ27" s="147"/>
      <c r="BK27" s="148"/>
      <c r="BL27" s="173" t="s">
        <v>71</v>
      </c>
      <c r="BM27" s="174"/>
      <c r="BN27" s="175"/>
      <c r="BO27" s="213">
        <v>1682262.82</v>
      </c>
      <c r="BP27" s="214"/>
      <c r="BQ27" s="214"/>
      <c r="BR27" s="215"/>
      <c r="BS27" s="213">
        <v>594632.11</v>
      </c>
      <c r="BT27" s="214"/>
      <c r="BU27" s="214"/>
      <c r="BV27" s="215"/>
      <c r="BW27" s="213">
        <v>1210254.25</v>
      </c>
      <c r="BX27" s="214"/>
      <c r="BY27" s="214"/>
      <c r="BZ27" s="215"/>
      <c r="CA27" s="213">
        <v>1843010.29</v>
      </c>
      <c r="CB27" s="214"/>
      <c r="CC27" s="214"/>
      <c r="CD27" s="215"/>
      <c r="CE27" s="158" t="s">
        <v>38</v>
      </c>
      <c r="CF27" s="159"/>
      <c r="CG27" s="159"/>
      <c r="CH27" s="159"/>
      <c r="CI27" s="159"/>
      <c r="CJ27" s="15"/>
    </row>
    <row r="28" spans="1:88" ht="90" customHeight="1" x14ac:dyDescent="0.25">
      <c r="A28" s="45" t="s">
        <v>80</v>
      </c>
      <c r="B28" s="45"/>
      <c r="C28" s="45"/>
      <c r="D28" s="45"/>
      <c r="E28" s="45" t="s">
        <v>96</v>
      </c>
      <c r="F28" s="45"/>
      <c r="G28" s="45"/>
      <c r="H28" s="45"/>
      <c r="I28" s="45"/>
      <c r="J28" s="45"/>
      <c r="K28" s="45"/>
      <c r="L28" s="45"/>
      <c r="M28" s="46" t="s">
        <v>76</v>
      </c>
      <c r="N28" s="46"/>
      <c r="O28" s="46"/>
      <c r="P28" s="46"/>
      <c r="Q28" s="47" t="s">
        <v>39</v>
      </c>
      <c r="R28" s="47"/>
      <c r="S28" s="47"/>
      <c r="T28" s="47"/>
      <c r="U28" s="48">
        <v>53274427.439999998</v>
      </c>
      <c r="V28" s="48"/>
      <c r="W28" s="48"/>
      <c r="X28" s="48"/>
      <c r="Y28" s="48">
        <v>2803917.25</v>
      </c>
      <c r="Z28" s="48"/>
      <c r="AA28" s="48"/>
      <c r="AB28" s="48"/>
      <c r="AC28" s="49" t="s">
        <v>77</v>
      </c>
      <c r="AD28" s="49"/>
      <c r="AE28" s="49"/>
      <c r="AF28" s="49"/>
      <c r="AG28" s="47" t="s">
        <v>97</v>
      </c>
      <c r="AH28" s="47"/>
      <c r="AI28" s="47"/>
      <c r="AJ28" s="47"/>
      <c r="AK28" s="47"/>
      <c r="AL28" s="40" t="s">
        <v>78</v>
      </c>
      <c r="AM28" s="40"/>
      <c r="AN28" s="40"/>
      <c r="AO28" s="41">
        <v>44894</v>
      </c>
      <c r="AP28" s="41"/>
      <c r="AQ28" s="41"/>
      <c r="AR28" s="42" t="s">
        <v>79</v>
      </c>
      <c r="AS28" s="42"/>
      <c r="AT28" s="42"/>
      <c r="AU28" s="43">
        <v>41233948.259999998</v>
      </c>
      <c r="AV28" s="43"/>
      <c r="AW28" s="43"/>
      <c r="AX28" s="44">
        <v>0</v>
      </c>
      <c r="AY28" s="44"/>
      <c r="AZ28" s="44"/>
      <c r="BA28" s="44"/>
      <c r="BB28" s="41" t="s">
        <v>35</v>
      </c>
      <c r="BC28" s="41"/>
      <c r="BD28" s="41"/>
      <c r="BE28" s="212">
        <v>4771066.2</v>
      </c>
      <c r="BF28" s="212"/>
      <c r="BG28" s="212"/>
      <c r="BH28" s="212">
        <v>0</v>
      </c>
      <c r="BI28" s="212"/>
      <c r="BJ28" s="212"/>
      <c r="BK28" s="212"/>
      <c r="BL28" s="37" t="s">
        <v>72</v>
      </c>
      <c r="BM28" s="37"/>
      <c r="BN28" s="37"/>
      <c r="BO28" s="72">
        <v>4431882.4000000004</v>
      </c>
      <c r="BP28" s="72"/>
      <c r="BQ28" s="72"/>
      <c r="BR28" s="72"/>
      <c r="BS28" s="72">
        <v>1511096.33</v>
      </c>
      <c r="BT28" s="72"/>
      <c r="BU28" s="72"/>
      <c r="BV28" s="72"/>
      <c r="BW28" s="72">
        <v>3298421.7</v>
      </c>
      <c r="BX28" s="72"/>
      <c r="BY28" s="72"/>
      <c r="BZ28" s="72"/>
      <c r="CA28" s="72">
        <v>3298421.7</v>
      </c>
      <c r="CB28" s="72"/>
      <c r="CC28" s="72"/>
      <c r="CD28" s="72"/>
      <c r="CE28" s="42" t="s">
        <v>38</v>
      </c>
      <c r="CF28" s="42"/>
      <c r="CG28" s="42"/>
      <c r="CH28" s="42"/>
      <c r="CI28" s="158"/>
      <c r="CJ28" s="15"/>
    </row>
    <row r="29" spans="1:88" ht="90" customHeight="1" x14ac:dyDescent="0.25">
      <c r="A29" s="45" t="s">
        <v>82</v>
      </c>
      <c r="B29" s="45"/>
      <c r="C29" s="45"/>
      <c r="D29" s="45"/>
      <c r="E29" s="45" t="s">
        <v>83</v>
      </c>
      <c r="F29" s="45"/>
      <c r="G29" s="45"/>
      <c r="H29" s="45"/>
      <c r="I29" s="45"/>
      <c r="J29" s="45"/>
      <c r="K29" s="45"/>
      <c r="L29" s="45"/>
      <c r="M29" s="140" t="s">
        <v>76</v>
      </c>
      <c r="N29" s="141"/>
      <c r="O29" s="141"/>
      <c r="P29" s="142"/>
      <c r="Q29" s="47" t="s">
        <v>39</v>
      </c>
      <c r="R29" s="47"/>
      <c r="S29" s="47"/>
      <c r="T29" s="47"/>
      <c r="U29" s="216">
        <v>53274427.439999998</v>
      </c>
      <c r="V29" s="217"/>
      <c r="W29" s="217"/>
      <c r="X29" s="218"/>
      <c r="Y29" s="216">
        <v>2803917.25</v>
      </c>
      <c r="Z29" s="217"/>
      <c r="AA29" s="217"/>
      <c r="AB29" s="218"/>
      <c r="AC29" s="49" t="s">
        <v>84</v>
      </c>
      <c r="AD29" s="49"/>
      <c r="AE29" s="49"/>
      <c r="AF29" s="49"/>
      <c r="AG29" s="47" t="s">
        <v>85</v>
      </c>
      <c r="AH29" s="47"/>
      <c r="AI29" s="47"/>
      <c r="AJ29" s="47"/>
      <c r="AK29" s="47"/>
      <c r="AL29" s="40" t="s">
        <v>81</v>
      </c>
      <c r="AM29" s="40"/>
      <c r="AN29" s="40"/>
      <c r="AO29" s="41">
        <v>44886</v>
      </c>
      <c r="AP29" s="41"/>
      <c r="AQ29" s="41"/>
      <c r="AR29" s="42" t="s">
        <v>79</v>
      </c>
      <c r="AS29" s="42"/>
      <c r="AT29" s="42"/>
      <c r="AU29" s="43">
        <v>2397327.6</v>
      </c>
      <c r="AV29" s="43"/>
      <c r="AW29" s="43"/>
      <c r="AX29" s="75" t="s">
        <v>35</v>
      </c>
      <c r="AY29" s="75"/>
      <c r="AZ29" s="75"/>
      <c r="BA29" s="75"/>
      <c r="BB29" s="41" t="s">
        <v>35</v>
      </c>
      <c r="BC29" s="41"/>
      <c r="BD29" s="41"/>
      <c r="BE29" s="212">
        <v>0</v>
      </c>
      <c r="BF29" s="212"/>
      <c r="BG29" s="212"/>
      <c r="BH29" s="212">
        <v>0</v>
      </c>
      <c r="BI29" s="212"/>
      <c r="BJ29" s="212"/>
      <c r="BK29" s="212"/>
      <c r="BL29" s="37" t="s">
        <v>71</v>
      </c>
      <c r="BM29" s="37"/>
      <c r="BN29" s="37"/>
      <c r="BO29" s="72">
        <v>914155.45</v>
      </c>
      <c r="BP29" s="72"/>
      <c r="BQ29" s="72"/>
      <c r="BR29" s="72"/>
      <c r="BS29" s="72">
        <v>413351</v>
      </c>
      <c r="BT29" s="72"/>
      <c r="BU29" s="72"/>
      <c r="BV29" s="72"/>
      <c r="BW29" s="72">
        <v>526742.67000000004</v>
      </c>
      <c r="BX29" s="72"/>
      <c r="BY29" s="72"/>
      <c r="BZ29" s="72"/>
      <c r="CA29" s="72">
        <v>526742.67000000004</v>
      </c>
      <c r="CB29" s="72"/>
      <c r="CC29" s="72"/>
      <c r="CD29" s="72"/>
      <c r="CE29" s="42" t="s">
        <v>38</v>
      </c>
      <c r="CF29" s="42"/>
      <c r="CG29" s="42"/>
      <c r="CH29" s="42"/>
      <c r="CI29" s="158"/>
      <c r="CJ29" s="15"/>
    </row>
    <row r="30" spans="1:88" s="7" customFormat="1" ht="18" customHeight="1" x14ac:dyDescent="0.2">
      <c r="A30" s="190" t="s">
        <v>125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</row>
    <row r="31" spans="1:88" s="7" customFormat="1" ht="18" customHeight="1" x14ac:dyDescent="0.25">
      <c r="A31" s="8"/>
      <c r="B31" s="8"/>
      <c r="C31" s="8"/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2"/>
    </row>
    <row r="32" spans="1:88" s="7" customFormat="1" ht="18" customHeight="1" x14ac:dyDescent="0.25">
      <c r="A32" s="8"/>
      <c r="B32" s="8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2"/>
    </row>
    <row r="33" spans="1:88" s="7" customFormat="1" ht="18" customHeight="1" x14ac:dyDescent="0.25">
      <c r="A33" s="8"/>
      <c r="B33" s="8"/>
      <c r="C33" s="8"/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2"/>
    </row>
    <row r="34" spans="1:88" s="7" customFormat="1" ht="18" customHeight="1" x14ac:dyDescent="0.25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"/>
    </row>
    <row r="35" spans="1:88" s="7" customFormat="1" ht="18" customHeight="1" x14ac:dyDescent="0.25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"/>
    </row>
    <row r="36" spans="1:88" s="7" customFormat="1" ht="18" customHeight="1" x14ac:dyDescent="0.25">
      <c r="A36" s="8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0"/>
      <c r="N36" s="10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0"/>
      <c r="AA36" s="10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10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10"/>
      <c r="AZ36" s="50"/>
      <c r="BA36" s="50"/>
      <c r="BB36" s="50"/>
      <c r="BC36" s="50"/>
      <c r="BD36" s="50"/>
      <c r="BE36" s="50"/>
      <c r="BF36" s="50"/>
      <c r="BG36" s="50"/>
      <c r="BH36" s="50"/>
      <c r="BI36" s="1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"/>
      <c r="BW36" s="5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2"/>
    </row>
    <row r="37" spans="1:88" s="7" customFormat="1" ht="18" customHeight="1" x14ac:dyDescent="0.25">
      <c r="A37" s="8"/>
      <c r="B37" s="23" t="s">
        <v>68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0"/>
      <c r="N37" s="10"/>
      <c r="O37" s="23" t="s">
        <v>99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10"/>
      <c r="AA37" s="10"/>
      <c r="AB37" s="191" t="s">
        <v>70</v>
      </c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0"/>
      <c r="AN37" s="191" t="s">
        <v>126</v>
      </c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0"/>
      <c r="AZ37" s="189" t="s">
        <v>69</v>
      </c>
      <c r="BA37" s="189"/>
      <c r="BB37" s="189"/>
      <c r="BC37" s="189"/>
      <c r="BD37" s="189"/>
      <c r="BE37" s="189"/>
      <c r="BF37" s="189"/>
      <c r="BG37" s="189"/>
      <c r="BH37" s="189"/>
      <c r="BI37" s="10"/>
      <c r="BJ37" s="189" t="s">
        <v>64</v>
      </c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0"/>
      <c r="BW37" s="10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2"/>
    </row>
    <row r="38" spans="1:88" s="7" customFormat="1" ht="18" customHeight="1" x14ac:dyDescent="0.25">
      <c r="A38" s="8"/>
      <c r="B38" s="16" t="s">
        <v>63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0"/>
      <c r="N38" s="10"/>
      <c r="O38" s="16" t="s">
        <v>88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0"/>
      <c r="AA38" s="10"/>
      <c r="AB38" s="16" t="s">
        <v>89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0"/>
      <c r="AN38" s="16" t="s">
        <v>127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0"/>
      <c r="AZ38" s="16" t="s">
        <v>66</v>
      </c>
      <c r="BA38" s="16"/>
      <c r="BB38" s="16"/>
      <c r="BC38" s="16"/>
      <c r="BD38" s="16"/>
      <c r="BE38" s="16"/>
      <c r="BF38" s="16"/>
      <c r="BG38" s="16"/>
      <c r="BH38" s="16"/>
      <c r="BI38" s="10"/>
      <c r="BJ38" s="16" t="s">
        <v>95</v>
      </c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0"/>
      <c r="BW38" s="10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2"/>
    </row>
    <row r="39" spans="1:88" s="7" customFormat="1" ht="18" customHeight="1" x14ac:dyDescent="0.25">
      <c r="A39" s="8"/>
      <c r="B39" s="16" t="s">
        <v>74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1"/>
      <c r="N39" s="11"/>
      <c r="O39" s="192" t="s">
        <v>100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1"/>
      <c r="AA39" s="11"/>
      <c r="AB39" s="16" t="s">
        <v>75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1"/>
      <c r="AN39" s="16" t="s">
        <v>128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1"/>
      <c r="AZ39" s="16" t="s">
        <v>94</v>
      </c>
      <c r="BA39" s="16"/>
      <c r="BB39" s="16"/>
      <c r="BC39" s="16"/>
      <c r="BD39" s="16"/>
      <c r="BE39" s="16"/>
      <c r="BF39" s="16"/>
      <c r="BG39" s="16"/>
      <c r="BH39" s="16"/>
      <c r="BI39" s="11"/>
      <c r="BJ39" s="16" t="s">
        <v>73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1"/>
      <c r="BW39" s="11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2"/>
    </row>
    <row r="40" spans="1:88" s="7" customFormat="1" ht="18" customHeight="1" x14ac:dyDescent="0.25">
      <c r="A40" s="8"/>
      <c r="B40" s="16" t="s">
        <v>62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6" t="s">
        <v>62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1"/>
      <c r="AA40" s="11"/>
      <c r="AB40" s="16" t="s">
        <v>62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/>
      <c r="AN40" s="16" t="s">
        <v>67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1"/>
      <c r="AZ40" s="16" t="s">
        <v>62</v>
      </c>
      <c r="BA40" s="16"/>
      <c r="BB40" s="16"/>
      <c r="BC40" s="16"/>
      <c r="BD40" s="16"/>
      <c r="BE40" s="16"/>
      <c r="BF40" s="16"/>
      <c r="BG40" s="16"/>
      <c r="BH40" s="16"/>
      <c r="BI40" s="11"/>
      <c r="BJ40" s="16" t="s">
        <v>65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1"/>
      <c r="BW40" s="11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2"/>
    </row>
    <row r="41" spans="1:88" s="7" customFormat="1" ht="18" customHeight="1" x14ac:dyDescent="0.25">
      <c r="A41" s="8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2"/>
    </row>
    <row r="42" spans="1:88" s="7" customFormat="1" ht="18" customHeight="1" x14ac:dyDescent="0.25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"/>
    </row>
    <row r="43" spans="1:88" s="7" customFormat="1" ht="18" customHeight="1" x14ac:dyDescent="0.25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"/>
    </row>
    <row r="44" spans="1:88" s="7" customFormat="1" ht="18" customHeight="1" x14ac:dyDescent="0.25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"/>
    </row>
    <row r="45" spans="1:88" s="7" customFormat="1" ht="18" customHeight="1" x14ac:dyDescent="0.25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"/>
    </row>
    <row r="46" spans="1:88" s="7" customFormat="1" ht="18" customHeight="1" x14ac:dyDescent="0.25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"/>
    </row>
    <row r="47" spans="1:88" s="7" customFormat="1" ht="18" customHeight="1" x14ac:dyDescent="0.25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"/>
    </row>
    <row r="48" spans="1:88" s="7" customFormat="1" ht="18" customHeight="1" x14ac:dyDescent="0.25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"/>
    </row>
    <row r="49" spans="1:88" s="7" customFormat="1" ht="18" customHeight="1" x14ac:dyDescent="0.25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13"/>
      <c r="AS49" s="5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"/>
    </row>
    <row r="50" spans="1:88" s="7" customFormat="1" ht="18" customHeight="1" x14ac:dyDescent="0.25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"/>
    </row>
  </sheetData>
  <mergeCells count="267">
    <mergeCell ref="BX40:CI40"/>
    <mergeCell ref="B40:L40"/>
    <mergeCell ref="O40:Y40"/>
    <mergeCell ref="AB40:AL40"/>
    <mergeCell ref="AN40:AX40"/>
    <mergeCell ref="AZ40:BH40"/>
    <mergeCell ref="BJ40:BU40"/>
    <mergeCell ref="BX38:CI38"/>
    <mergeCell ref="B39:L39"/>
    <mergeCell ref="O39:Y39"/>
    <mergeCell ref="AB39:AL39"/>
    <mergeCell ref="AN39:AX39"/>
    <mergeCell ref="AZ39:BH39"/>
    <mergeCell ref="BJ39:BU39"/>
    <mergeCell ref="BX39:CI39"/>
    <mergeCell ref="B38:L38"/>
    <mergeCell ref="O38:Y38"/>
    <mergeCell ref="AB38:AL38"/>
    <mergeCell ref="AN38:AX38"/>
    <mergeCell ref="AZ38:BH38"/>
    <mergeCell ref="BJ38:BU38"/>
    <mergeCell ref="BJ36:BU36"/>
    <mergeCell ref="BX36:CI36"/>
    <mergeCell ref="B37:L37"/>
    <mergeCell ref="O37:Y37"/>
    <mergeCell ref="AB37:AL37"/>
    <mergeCell ref="AN37:AX37"/>
    <mergeCell ref="AZ37:BH37"/>
    <mergeCell ref="BJ37:BU37"/>
    <mergeCell ref="BX37:CI37"/>
    <mergeCell ref="BS29:BV29"/>
    <mergeCell ref="BW29:BZ29"/>
    <mergeCell ref="CA29:CD29"/>
    <mergeCell ref="CE29:CI29"/>
    <mergeCell ref="A30:CJ30"/>
    <mergeCell ref="B36:L36"/>
    <mergeCell ref="O36:Y36"/>
    <mergeCell ref="AB36:AL36"/>
    <mergeCell ref="AO36:AX36"/>
    <mergeCell ref="AZ36:BH36"/>
    <mergeCell ref="AX29:BA29"/>
    <mergeCell ref="BB29:BD29"/>
    <mergeCell ref="BE29:BG29"/>
    <mergeCell ref="BH29:BK29"/>
    <mergeCell ref="BL29:BN29"/>
    <mergeCell ref="BO29:BR29"/>
    <mergeCell ref="AC29:AF29"/>
    <mergeCell ref="AG29:AK29"/>
    <mergeCell ref="AL29:AN29"/>
    <mergeCell ref="AO29:AQ29"/>
    <mergeCell ref="AR29:AT29"/>
    <mergeCell ref="AU29:AW29"/>
    <mergeCell ref="BS28:BV28"/>
    <mergeCell ref="BW28:BZ28"/>
    <mergeCell ref="CA28:CD28"/>
    <mergeCell ref="CE28:CI28"/>
    <mergeCell ref="A29:D29"/>
    <mergeCell ref="E29:L29"/>
    <mergeCell ref="M29:P29"/>
    <mergeCell ref="Q29:T29"/>
    <mergeCell ref="U29:X29"/>
    <mergeCell ref="Y29:AB29"/>
    <mergeCell ref="AX28:BA28"/>
    <mergeCell ref="BB28:BD28"/>
    <mergeCell ref="BE28:BG28"/>
    <mergeCell ref="BH28:BK28"/>
    <mergeCell ref="BL28:BN28"/>
    <mergeCell ref="BO28:BR28"/>
    <mergeCell ref="AC28:AF28"/>
    <mergeCell ref="AG28:AK28"/>
    <mergeCell ref="AL28:AN28"/>
    <mergeCell ref="AO28:AQ28"/>
    <mergeCell ref="AR28:AT28"/>
    <mergeCell ref="AU28:AW28"/>
    <mergeCell ref="BS27:BV27"/>
    <mergeCell ref="BW27:BZ27"/>
    <mergeCell ref="CA27:CD27"/>
    <mergeCell ref="CE27:CI27"/>
    <mergeCell ref="A28:D28"/>
    <mergeCell ref="E28:L28"/>
    <mergeCell ref="M28:P28"/>
    <mergeCell ref="Q28:T28"/>
    <mergeCell ref="U28:X28"/>
    <mergeCell ref="Y28:AB28"/>
    <mergeCell ref="AX27:BA27"/>
    <mergeCell ref="BB27:BD27"/>
    <mergeCell ref="BE27:BG27"/>
    <mergeCell ref="BH27:BK27"/>
    <mergeCell ref="BL27:BN27"/>
    <mergeCell ref="BO27:BR27"/>
    <mergeCell ref="AC27:AF27"/>
    <mergeCell ref="AG27:AK27"/>
    <mergeCell ref="AL27:AN27"/>
    <mergeCell ref="AO27:AQ27"/>
    <mergeCell ref="AR27:AT27"/>
    <mergeCell ref="AU27:AW27"/>
    <mergeCell ref="BS26:BV26"/>
    <mergeCell ref="BW26:BZ26"/>
    <mergeCell ref="CA26:CD26"/>
    <mergeCell ref="CE26:CI26"/>
    <mergeCell ref="A27:D27"/>
    <mergeCell ref="E27:L27"/>
    <mergeCell ref="M27:P27"/>
    <mergeCell ref="Q27:T27"/>
    <mergeCell ref="U27:X27"/>
    <mergeCell ref="Y27:AB27"/>
    <mergeCell ref="AX26:BA26"/>
    <mergeCell ref="BB26:BD26"/>
    <mergeCell ref="BE26:BG26"/>
    <mergeCell ref="BH26:BK26"/>
    <mergeCell ref="BL26:BN26"/>
    <mergeCell ref="BO26:BR26"/>
    <mergeCell ref="AC26:AF26"/>
    <mergeCell ref="AG26:AK26"/>
    <mergeCell ref="AL26:AN26"/>
    <mergeCell ref="AO26:AQ26"/>
    <mergeCell ref="AR26:AT26"/>
    <mergeCell ref="AU26:AW26"/>
    <mergeCell ref="BS25:BV25"/>
    <mergeCell ref="BW25:BZ25"/>
    <mergeCell ref="CA25:CD25"/>
    <mergeCell ref="CE25:CI25"/>
    <mergeCell ref="A26:D26"/>
    <mergeCell ref="E26:L26"/>
    <mergeCell ref="M26:P26"/>
    <mergeCell ref="Q26:T26"/>
    <mergeCell ref="U26:X26"/>
    <mergeCell ref="Y26:AB26"/>
    <mergeCell ref="AX25:BA25"/>
    <mergeCell ref="BB25:BD25"/>
    <mergeCell ref="BE25:BG25"/>
    <mergeCell ref="BH25:BK25"/>
    <mergeCell ref="BL25:BN25"/>
    <mergeCell ref="BO25:BR25"/>
    <mergeCell ref="AC25:AF25"/>
    <mergeCell ref="AG25:AK25"/>
    <mergeCell ref="AL25:AN25"/>
    <mergeCell ref="AO25:AQ25"/>
    <mergeCell ref="AR25:AT25"/>
    <mergeCell ref="AU25:AW25"/>
    <mergeCell ref="A25:D25"/>
    <mergeCell ref="E25:L25"/>
    <mergeCell ref="M25:P25"/>
    <mergeCell ref="Q25:T25"/>
    <mergeCell ref="U25:X25"/>
    <mergeCell ref="Y25:AB25"/>
    <mergeCell ref="BS22:BV24"/>
    <mergeCell ref="BW22:BZ24"/>
    <mergeCell ref="CA22:CD24"/>
    <mergeCell ref="CE22:CI24"/>
    <mergeCell ref="CJ22:CJ24"/>
    <mergeCell ref="M23:P23"/>
    <mergeCell ref="U23:X23"/>
    <mergeCell ref="Y23:AB23"/>
    <mergeCell ref="M24:P24"/>
    <mergeCell ref="U24:X24"/>
    <mergeCell ref="AX22:BA24"/>
    <mergeCell ref="BB22:BD24"/>
    <mergeCell ref="BE22:BG24"/>
    <mergeCell ref="BH22:BK24"/>
    <mergeCell ref="BL22:BN24"/>
    <mergeCell ref="BO22:BR24"/>
    <mergeCell ref="AC22:AF24"/>
    <mergeCell ref="AG22:AK24"/>
    <mergeCell ref="AL22:AN24"/>
    <mergeCell ref="AO22:AQ24"/>
    <mergeCell ref="AR22:AT24"/>
    <mergeCell ref="AU22:AW24"/>
    <mergeCell ref="A22:D24"/>
    <mergeCell ref="E22:L24"/>
    <mergeCell ref="M22:P22"/>
    <mergeCell ref="Q22:T24"/>
    <mergeCell ref="U22:X22"/>
    <mergeCell ref="Y22:AB22"/>
    <mergeCell ref="Y24:AB24"/>
    <mergeCell ref="CA19:CD21"/>
    <mergeCell ref="CE19:CI21"/>
    <mergeCell ref="CJ19:CJ21"/>
    <mergeCell ref="M20:P20"/>
    <mergeCell ref="U20:X20"/>
    <mergeCell ref="Y20:AB20"/>
    <mergeCell ref="M21:P21"/>
    <mergeCell ref="U21:X21"/>
    <mergeCell ref="Y21:AB21"/>
    <mergeCell ref="BE19:BG21"/>
    <mergeCell ref="BH19:BK21"/>
    <mergeCell ref="BL19:BN21"/>
    <mergeCell ref="BO19:BR21"/>
    <mergeCell ref="BS19:BV21"/>
    <mergeCell ref="BW19:BZ21"/>
    <mergeCell ref="AL19:AN21"/>
    <mergeCell ref="AO19:AQ21"/>
    <mergeCell ref="AR19:AT21"/>
    <mergeCell ref="AU19:AW21"/>
    <mergeCell ref="AX19:BA21"/>
    <mergeCell ref="BB19:BD21"/>
    <mergeCell ref="CA18:CD18"/>
    <mergeCell ref="CE18:CI18"/>
    <mergeCell ref="A19:D21"/>
    <mergeCell ref="E19:L21"/>
    <mergeCell ref="M19:P19"/>
    <mergeCell ref="Q19:T21"/>
    <mergeCell ref="U19:X19"/>
    <mergeCell ref="Y19:AB19"/>
    <mergeCell ref="AC19:AF21"/>
    <mergeCell ref="AG19:AK21"/>
    <mergeCell ref="BE18:BG18"/>
    <mergeCell ref="BH18:BK18"/>
    <mergeCell ref="BL18:BN18"/>
    <mergeCell ref="BO18:BR18"/>
    <mergeCell ref="BS18:BV18"/>
    <mergeCell ref="BW18:BZ18"/>
    <mergeCell ref="AL18:AN18"/>
    <mergeCell ref="AO18:AQ18"/>
    <mergeCell ref="AR18:AT18"/>
    <mergeCell ref="AU18:AW18"/>
    <mergeCell ref="AX18:BA18"/>
    <mergeCell ref="BB18:BD18"/>
    <mergeCell ref="BW16:BZ17"/>
    <mergeCell ref="CA16:CD17"/>
    <mergeCell ref="A18:D18"/>
    <mergeCell ref="E18:L18"/>
    <mergeCell ref="M18:P18"/>
    <mergeCell ref="Q18:T18"/>
    <mergeCell ref="U18:X18"/>
    <mergeCell ref="Y18:AB18"/>
    <mergeCell ref="AC18:AF18"/>
    <mergeCell ref="AG18:AK18"/>
    <mergeCell ref="AX16:BA17"/>
    <mergeCell ref="BB16:BD17"/>
    <mergeCell ref="BE16:BG17"/>
    <mergeCell ref="BL16:BN17"/>
    <mergeCell ref="BO16:BR17"/>
    <mergeCell ref="BS16:BV17"/>
    <mergeCell ref="BH15:BK17"/>
    <mergeCell ref="BL15:CD15"/>
    <mergeCell ref="CE15:CI17"/>
    <mergeCell ref="CJ15:CJ17"/>
    <mergeCell ref="M16:P17"/>
    <mergeCell ref="Q16:T17"/>
    <mergeCell ref="U16:X17"/>
    <mergeCell ref="Y16:AB17"/>
    <mergeCell ref="AC16:AF17"/>
    <mergeCell ref="AG16:AK17"/>
    <mergeCell ref="A15:D17"/>
    <mergeCell ref="E15:L17"/>
    <mergeCell ref="M15:AB15"/>
    <mergeCell ref="AC15:AK15"/>
    <mergeCell ref="AL15:BA15"/>
    <mergeCell ref="BB15:BG15"/>
    <mergeCell ref="AL16:AN17"/>
    <mergeCell ref="AO16:AQ17"/>
    <mergeCell ref="AR16:AT17"/>
    <mergeCell ref="AU16:AW17"/>
    <mergeCell ref="A11:F11"/>
    <mergeCell ref="G11:O11"/>
    <mergeCell ref="A12:F12"/>
    <mergeCell ref="G12:O12"/>
    <mergeCell ref="A13:F13"/>
    <mergeCell ref="G13:O13"/>
    <mergeCell ref="A1:CI4"/>
    <mergeCell ref="A5:CI5"/>
    <mergeCell ref="A6:CI6"/>
    <mergeCell ref="A8:CI8"/>
    <mergeCell ref="A9:CI9"/>
    <mergeCell ref="A10:F10"/>
    <mergeCell ref="G10:O10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51"/>
  <sheetViews>
    <sheetView showGridLines="0" view="pageBreakPreview" topLeftCell="V7" zoomScaleSheetLayoutView="100" workbookViewId="0">
      <selection activeCell="BH22" sqref="BH22:BK24"/>
    </sheetView>
  </sheetViews>
  <sheetFormatPr defaultColWidth="3.7109375" defaultRowHeight="18" customHeight="1" x14ac:dyDescent="0.25"/>
  <cols>
    <col min="1" max="4" width="3.7109375" style="1"/>
    <col min="5" max="5" width="4.28515625" style="1" customWidth="1"/>
    <col min="6" max="17" width="3.7109375" style="1"/>
    <col min="18" max="19" width="2.7109375" style="1" customWidth="1"/>
    <col min="20" max="21" width="3.7109375" style="1"/>
    <col min="22" max="23" width="4.28515625" style="1" customWidth="1"/>
    <col min="24" max="26" width="3.7109375" style="1"/>
    <col min="27" max="27" width="4.7109375" style="1" customWidth="1"/>
    <col min="28" max="28" width="4.42578125" style="1" customWidth="1"/>
    <col min="29" max="29" width="3.7109375" style="1"/>
    <col min="30" max="31" width="4.28515625" style="1" customWidth="1"/>
    <col min="32" max="47" width="3.7109375" style="1"/>
    <col min="48" max="49" width="4.7109375" style="1" customWidth="1"/>
    <col min="50" max="56" width="3.7109375" style="1"/>
    <col min="57" max="57" width="4.85546875" style="1" customWidth="1"/>
    <col min="58" max="58" width="3.85546875" style="1" customWidth="1"/>
    <col min="59" max="59" width="6.140625" style="1" customWidth="1"/>
    <col min="60" max="83" width="3.7109375" style="1"/>
    <col min="84" max="86" width="4.7109375" style="1" customWidth="1"/>
    <col min="87" max="87" width="3.7109375" style="1"/>
    <col min="88" max="88" width="15.28515625" style="2" hidden="1" customWidth="1"/>
    <col min="89" max="16384" width="3.7109375" style="3"/>
  </cols>
  <sheetData>
    <row r="1" spans="1:88" ht="18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</row>
    <row r="2" spans="1:88" ht="18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</row>
    <row r="3" spans="1:88" ht="18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</row>
    <row r="4" spans="1:88" ht="18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</row>
    <row r="5" spans="1:88" ht="20.100000000000001" customHeight="1" x14ac:dyDescent="0.2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</row>
    <row r="6" spans="1:88" ht="20.100000000000001" customHeight="1" x14ac:dyDescent="0.25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</row>
    <row r="7" spans="1:88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8" ht="39.950000000000003" customHeight="1" x14ac:dyDescent="0.25">
      <c r="A8" s="125" t="s">
        <v>98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</row>
    <row r="9" spans="1:88" ht="18" customHeight="1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</row>
    <row r="10" spans="1:88" ht="18" customHeight="1" x14ac:dyDescent="0.25">
      <c r="A10" s="126" t="s">
        <v>2</v>
      </c>
      <c r="B10" s="126"/>
      <c r="C10" s="126"/>
      <c r="D10" s="126"/>
      <c r="E10" s="126"/>
      <c r="F10" s="126"/>
      <c r="G10" s="127" t="s">
        <v>1</v>
      </c>
      <c r="H10" s="127"/>
      <c r="I10" s="127"/>
      <c r="J10" s="127"/>
      <c r="K10" s="127"/>
      <c r="L10" s="127"/>
      <c r="M10" s="127"/>
      <c r="N10" s="127"/>
      <c r="O10" s="12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8" ht="18" customHeight="1" x14ac:dyDescent="0.25">
      <c r="A11" s="126" t="s">
        <v>3</v>
      </c>
      <c r="B11" s="126"/>
      <c r="C11" s="126"/>
      <c r="D11" s="126"/>
      <c r="E11" s="126"/>
      <c r="F11" s="126"/>
      <c r="G11" s="127">
        <v>2301</v>
      </c>
      <c r="H11" s="127"/>
      <c r="I11" s="127"/>
      <c r="J11" s="127"/>
      <c r="K11" s="127"/>
      <c r="L11" s="127"/>
      <c r="M11" s="127"/>
      <c r="N11" s="127"/>
      <c r="O11" s="1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8" ht="18" customHeight="1" x14ac:dyDescent="0.25">
      <c r="A12" s="126" t="s">
        <v>4</v>
      </c>
      <c r="B12" s="126"/>
      <c r="C12" s="126"/>
      <c r="D12" s="126"/>
      <c r="E12" s="126"/>
      <c r="F12" s="126"/>
      <c r="G12" s="127">
        <v>2023</v>
      </c>
      <c r="H12" s="127"/>
      <c r="I12" s="127"/>
      <c r="J12" s="127"/>
      <c r="K12" s="127"/>
      <c r="L12" s="127"/>
      <c r="M12" s="127"/>
      <c r="N12" s="127"/>
      <c r="O12" s="1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s="7" customFormat="1" ht="18" customHeight="1" x14ac:dyDescent="0.25">
      <c r="A13" s="126" t="s">
        <v>5</v>
      </c>
      <c r="B13" s="126"/>
      <c r="C13" s="126"/>
      <c r="D13" s="126"/>
      <c r="E13" s="126"/>
      <c r="F13" s="126"/>
      <c r="G13" s="127" t="s">
        <v>101</v>
      </c>
      <c r="H13" s="127"/>
      <c r="I13" s="127"/>
      <c r="J13" s="127"/>
      <c r="K13" s="127"/>
      <c r="L13" s="127"/>
      <c r="M13" s="127"/>
      <c r="N13" s="127"/>
      <c r="O13" s="127"/>
      <c r="P13" s="6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"/>
    </row>
    <row r="14" spans="1:88" s="7" customFormat="1" ht="18" customHeight="1" thickBot="1" x14ac:dyDescent="0.3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2"/>
    </row>
    <row r="15" spans="1:88" ht="24.95" customHeight="1" thickBot="1" x14ac:dyDescent="0.25">
      <c r="A15" s="121" t="s">
        <v>6</v>
      </c>
      <c r="B15" s="121"/>
      <c r="C15" s="121"/>
      <c r="D15" s="121"/>
      <c r="E15" s="121" t="s">
        <v>7</v>
      </c>
      <c r="F15" s="121"/>
      <c r="G15" s="121"/>
      <c r="H15" s="121"/>
      <c r="I15" s="121"/>
      <c r="J15" s="121"/>
      <c r="K15" s="121"/>
      <c r="L15" s="121"/>
      <c r="M15" s="120" t="s">
        <v>8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 t="s">
        <v>9</v>
      </c>
      <c r="AD15" s="120"/>
      <c r="AE15" s="120"/>
      <c r="AF15" s="120"/>
      <c r="AG15" s="120"/>
      <c r="AH15" s="120"/>
      <c r="AI15" s="120"/>
      <c r="AJ15" s="120"/>
      <c r="AK15" s="120"/>
      <c r="AL15" s="120" t="s">
        <v>10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 t="s">
        <v>11</v>
      </c>
      <c r="BC15" s="120"/>
      <c r="BD15" s="120"/>
      <c r="BE15" s="120"/>
      <c r="BF15" s="120"/>
      <c r="BG15" s="120"/>
      <c r="BH15" s="120" t="s">
        <v>12</v>
      </c>
      <c r="BI15" s="120"/>
      <c r="BJ15" s="120"/>
      <c r="BK15" s="120"/>
      <c r="BL15" s="120" t="s">
        <v>13</v>
      </c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 t="s">
        <v>14</v>
      </c>
      <c r="CF15" s="120"/>
      <c r="CG15" s="120"/>
      <c r="CH15" s="120"/>
      <c r="CI15" s="120"/>
      <c r="CJ15" s="119" t="s">
        <v>15</v>
      </c>
    </row>
    <row r="16" spans="1:88" ht="35.1" customHeight="1" thickBo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0" t="s">
        <v>16</v>
      </c>
      <c r="N16" s="120"/>
      <c r="O16" s="120"/>
      <c r="P16" s="120"/>
      <c r="Q16" s="120" t="s">
        <v>17</v>
      </c>
      <c r="R16" s="120"/>
      <c r="S16" s="120"/>
      <c r="T16" s="120"/>
      <c r="U16" s="121" t="s">
        <v>18</v>
      </c>
      <c r="V16" s="121"/>
      <c r="W16" s="121"/>
      <c r="X16" s="121"/>
      <c r="Y16" s="121" t="s">
        <v>19</v>
      </c>
      <c r="Z16" s="121"/>
      <c r="AA16" s="121"/>
      <c r="AB16" s="121"/>
      <c r="AC16" s="120" t="s">
        <v>20</v>
      </c>
      <c r="AD16" s="120"/>
      <c r="AE16" s="120"/>
      <c r="AF16" s="120"/>
      <c r="AG16" s="120" t="s">
        <v>21</v>
      </c>
      <c r="AH16" s="120"/>
      <c r="AI16" s="120"/>
      <c r="AJ16" s="120"/>
      <c r="AK16" s="120"/>
      <c r="AL16" s="120" t="s">
        <v>16</v>
      </c>
      <c r="AM16" s="120"/>
      <c r="AN16" s="120"/>
      <c r="AO16" s="121" t="s">
        <v>22</v>
      </c>
      <c r="AP16" s="121"/>
      <c r="AQ16" s="121"/>
      <c r="AR16" s="120" t="s">
        <v>23</v>
      </c>
      <c r="AS16" s="120"/>
      <c r="AT16" s="120"/>
      <c r="AU16" s="128" t="s">
        <v>24</v>
      </c>
      <c r="AV16" s="128"/>
      <c r="AW16" s="128"/>
      <c r="AX16" s="121" t="s">
        <v>25</v>
      </c>
      <c r="AY16" s="121"/>
      <c r="AZ16" s="121"/>
      <c r="BA16" s="121"/>
      <c r="BB16" s="121" t="s">
        <v>26</v>
      </c>
      <c r="BC16" s="121"/>
      <c r="BD16" s="121"/>
      <c r="BE16" s="121" t="s">
        <v>27</v>
      </c>
      <c r="BF16" s="121"/>
      <c r="BG16" s="121"/>
      <c r="BH16" s="120"/>
      <c r="BI16" s="120"/>
      <c r="BJ16" s="120"/>
      <c r="BK16" s="120"/>
      <c r="BL16" s="121" t="s">
        <v>28</v>
      </c>
      <c r="BM16" s="121"/>
      <c r="BN16" s="121"/>
      <c r="BO16" s="121" t="s">
        <v>29</v>
      </c>
      <c r="BP16" s="121"/>
      <c r="BQ16" s="121"/>
      <c r="BR16" s="121"/>
      <c r="BS16" s="121" t="s">
        <v>30</v>
      </c>
      <c r="BT16" s="121"/>
      <c r="BU16" s="121"/>
      <c r="BV16" s="121"/>
      <c r="BW16" s="121" t="s">
        <v>31</v>
      </c>
      <c r="BX16" s="121"/>
      <c r="BY16" s="121"/>
      <c r="BZ16" s="121"/>
      <c r="CA16" s="121" t="s">
        <v>32</v>
      </c>
      <c r="CB16" s="121"/>
      <c r="CC16" s="121"/>
      <c r="CD16" s="121"/>
      <c r="CE16" s="120"/>
      <c r="CF16" s="120"/>
      <c r="CG16" s="120"/>
      <c r="CH16" s="120"/>
      <c r="CI16" s="120"/>
      <c r="CJ16" s="119"/>
    </row>
    <row r="17" spans="1:88" ht="35.1" customHeight="1" thickBot="1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0"/>
      <c r="N17" s="120"/>
      <c r="O17" s="120"/>
      <c r="P17" s="120"/>
      <c r="Q17" s="120"/>
      <c r="R17" s="120"/>
      <c r="S17" s="120"/>
      <c r="T17" s="120"/>
      <c r="U17" s="121"/>
      <c r="V17" s="121"/>
      <c r="W17" s="121"/>
      <c r="X17" s="121"/>
      <c r="Y17" s="121"/>
      <c r="Z17" s="121"/>
      <c r="AA17" s="121"/>
      <c r="AB17" s="121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1"/>
      <c r="AP17" s="121"/>
      <c r="AQ17" s="121"/>
      <c r="AR17" s="120"/>
      <c r="AS17" s="120"/>
      <c r="AT17" s="120"/>
      <c r="AU17" s="128"/>
      <c r="AV17" s="128"/>
      <c r="AW17" s="128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0"/>
      <c r="BI17" s="120"/>
      <c r="BJ17" s="120"/>
      <c r="BK17" s="120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0"/>
      <c r="CF17" s="120"/>
      <c r="CG17" s="120"/>
      <c r="CH17" s="120"/>
      <c r="CI17" s="120"/>
      <c r="CJ17" s="119"/>
    </row>
    <row r="18" spans="1:88" ht="96" customHeight="1" x14ac:dyDescent="0.25">
      <c r="A18" s="132" t="s">
        <v>33</v>
      </c>
      <c r="B18" s="132"/>
      <c r="C18" s="132"/>
      <c r="D18" s="132"/>
      <c r="E18" s="133" t="s">
        <v>34</v>
      </c>
      <c r="F18" s="134"/>
      <c r="G18" s="134"/>
      <c r="H18" s="134"/>
      <c r="I18" s="134"/>
      <c r="J18" s="134"/>
      <c r="K18" s="134"/>
      <c r="L18" s="135"/>
      <c r="M18" s="117" t="s">
        <v>35</v>
      </c>
      <c r="N18" s="117"/>
      <c r="O18" s="117"/>
      <c r="P18" s="117"/>
      <c r="Q18" s="117" t="s">
        <v>35</v>
      </c>
      <c r="R18" s="117"/>
      <c r="S18" s="117"/>
      <c r="T18" s="117"/>
      <c r="U18" s="136" t="s">
        <v>35</v>
      </c>
      <c r="V18" s="136"/>
      <c r="W18" s="136"/>
      <c r="X18" s="136"/>
      <c r="Y18" s="136" t="s">
        <v>35</v>
      </c>
      <c r="Z18" s="136"/>
      <c r="AA18" s="136"/>
      <c r="AB18" s="136"/>
      <c r="AC18" s="49">
        <v>11380698000134</v>
      </c>
      <c r="AD18" s="49"/>
      <c r="AE18" s="49"/>
      <c r="AF18" s="49"/>
      <c r="AG18" s="116" t="s">
        <v>36</v>
      </c>
      <c r="AH18" s="116"/>
      <c r="AI18" s="116"/>
      <c r="AJ18" s="116"/>
      <c r="AK18" s="116"/>
      <c r="AL18" s="90">
        <v>2301062017</v>
      </c>
      <c r="AM18" s="90"/>
      <c r="AN18" s="90"/>
      <c r="AO18" s="111">
        <v>29082017</v>
      </c>
      <c r="AP18" s="111"/>
      <c r="AQ18" s="111"/>
      <c r="AR18" s="117" t="s">
        <v>37</v>
      </c>
      <c r="AS18" s="117"/>
      <c r="AT18" s="117"/>
      <c r="AU18" s="118">
        <v>12836023.57</v>
      </c>
      <c r="AV18" s="118"/>
      <c r="AW18" s="118"/>
      <c r="AX18" s="111" t="s">
        <v>35</v>
      </c>
      <c r="AY18" s="111"/>
      <c r="AZ18" s="111"/>
      <c r="BA18" s="111"/>
      <c r="BB18" s="112">
        <v>45201</v>
      </c>
      <c r="BC18" s="112"/>
      <c r="BD18" s="112"/>
      <c r="BE18" s="113">
        <f>SUM([1]MEDIÇÕES!$M$16:$M$19)-553451.45</f>
        <v>2132895.7700000005</v>
      </c>
      <c r="BF18" s="113"/>
      <c r="BG18" s="113"/>
      <c r="BH18" s="114">
        <f>SUM([1]MEDIÇÕES!$M$15)+SUM([1]MEDIÇÕES!$M$20:$M$23)</f>
        <v>4265206.22</v>
      </c>
      <c r="BI18" s="114"/>
      <c r="BJ18" s="114"/>
      <c r="BK18" s="114"/>
      <c r="BL18" s="115">
        <v>449035</v>
      </c>
      <c r="BM18" s="115"/>
      <c r="BN18" s="115"/>
      <c r="BO18" s="109">
        <v>0</v>
      </c>
      <c r="BP18" s="109"/>
      <c r="BQ18" s="109"/>
      <c r="BR18" s="109"/>
      <c r="BS18" s="109">
        <v>0</v>
      </c>
      <c r="BT18" s="109"/>
      <c r="BU18" s="109"/>
      <c r="BV18" s="109"/>
      <c r="BW18" s="109">
        <v>0</v>
      </c>
      <c r="BX18" s="109"/>
      <c r="BY18" s="109"/>
      <c r="BZ18" s="109"/>
      <c r="CA18" s="109">
        <v>16157738.584999997</v>
      </c>
      <c r="CB18" s="109"/>
      <c r="CC18" s="109"/>
      <c r="CD18" s="109"/>
      <c r="CE18" s="110" t="s">
        <v>38</v>
      </c>
      <c r="CF18" s="110"/>
      <c r="CG18" s="110"/>
      <c r="CH18" s="110"/>
      <c r="CI18" s="84"/>
      <c r="CJ18" s="15"/>
    </row>
    <row r="19" spans="1:88" ht="38.1" hidden="1" customHeight="1" x14ac:dyDescent="0.2">
      <c r="A19" s="47" t="s">
        <v>41</v>
      </c>
      <c r="B19" s="47"/>
      <c r="C19" s="47"/>
      <c r="D19" s="47"/>
      <c r="E19" s="91" t="s">
        <v>42</v>
      </c>
      <c r="F19" s="92"/>
      <c r="G19" s="92"/>
      <c r="H19" s="92"/>
      <c r="I19" s="92"/>
      <c r="J19" s="92"/>
      <c r="K19" s="92"/>
      <c r="L19" s="93"/>
      <c r="M19" s="100" t="s">
        <v>43</v>
      </c>
      <c r="N19" s="100"/>
      <c r="O19" s="100"/>
      <c r="P19" s="100"/>
      <c r="Q19" s="47" t="s">
        <v>39</v>
      </c>
      <c r="R19" s="47"/>
      <c r="S19" s="47"/>
      <c r="T19" s="47"/>
      <c r="U19" s="101">
        <v>40790000</v>
      </c>
      <c r="V19" s="101"/>
      <c r="W19" s="101"/>
      <c r="X19" s="101"/>
      <c r="Y19" s="102">
        <v>4620000</v>
      </c>
      <c r="Z19" s="102"/>
      <c r="AA19" s="102"/>
      <c r="AB19" s="102"/>
      <c r="AC19" s="49">
        <v>11380698000134</v>
      </c>
      <c r="AD19" s="49"/>
      <c r="AE19" s="49"/>
      <c r="AF19" s="49"/>
      <c r="AG19" s="47" t="s">
        <v>36</v>
      </c>
      <c r="AH19" s="47"/>
      <c r="AI19" s="47"/>
      <c r="AJ19" s="47"/>
      <c r="AK19" s="47"/>
      <c r="AL19" s="90">
        <v>2301062018</v>
      </c>
      <c r="AM19" s="90"/>
      <c r="AN19" s="90"/>
      <c r="AO19" s="75">
        <v>1062018</v>
      </c>
      <c r="AP19" s="75"/>
      <c r="AQ19" s="75"/>
      <c r="AR19" s="42" t="s">
        <v>44</v>
      </c>
      <c r="AS19" s="42"/>
      <c r="AT19" s="42"/>
      <c r="AU19" s="43">
        <v>2883630.65</v>
      </c>
      <c r="AV19" s="43"/>
      <c r="AW19" s="43"/>
      <c r="AX19" s="75">
        <v>28022022</v>
      </c>
      <c r="AY19" s="75"/>
      <c r="AZ19" s="75"/>
      <c r="BA19" s="75"/>
      <c r="BB19" s="108">
        <v>28022022</v>
      </c>
      <c r="BC19" s="108"/>
      <c r="BD19" s="108"/>
      <c r="BE19" s="107">
        <f>SUM(CJ19-AU19-BH19)</f>
        <v>720857.03000000026</v>
      </c>
      <c r="BF19" s="107"/>
      <c r="BG19" s="107"/>
      <c r="BH19" s="107">
        <v>0</v>
      </c>
      <c r="BI19" s="107"/>
      <c r="BJ19" s="107"/>
      <c r="BK19" s="107"/>
      <c r="BL19" s="37">
        <v>449035</v>
      </c>
      <c r="BM19" s="37"/>
      <c r="BN19" s="37"/>
      <c r="BO19" s="72"/>
      <c r="BP19" s="72"/>
      <c r="BQ19" s="72"/>
      <c r="BR19" s="72"/>
      <c r="BS19" s="72">
        <v>0</v>
      </c>
      <c r="BT19" s="72"/>
      <c r="BU19" s="72"/>
      <c r="BV19" s="72"/>
      <c r="BW19" s="72">
        <v>0</v>
      </c>
      <c r="BX19" s="72"/>
      <c r="BY19" s="72"/>
      <c r="BZ19" s="72"/>
      <c r="CA19" s="72">
        <v>3560386.2499999981</v>
      </c>
      <c r="CB19" s="72"/>
      <c r="CC19" s="72"/>
      <c r="CD19" s="72"/>
      <c r="CE19" s="73" t="s">
        <v>40</v>
      </c>
      <c r="CF19" s="73"/>
      <c r="CG19" s="73"/>
      <c r="CH19" s="73"/>
      <c r="CI19" s="74"/>
      <c r="CJ19" s="87">
        <v>3604487.68</v>
      </c>
    </row>
    <row r="20" spans="1:88" ht="38.1" hidden="1" customHeight="1" x14ac:dyDescent="0.2">
      <c r="A20" s="47"/>
      <c r="B20" s="47"/>
      <c r="C20" s="47"/>
      <c r="D20" s="47"/>
      <c r="E20" s="94"/>
      <c r="F20" s="95"/>
      <c r="G20" s="95"/>
      <c r="H20" s="95"/>
      <c r="I20" s="95"/>
      <c r="J20" s="95"/>
      <c r="K20" s="95"/>
      <c r="L20" s="96"/>
      <c r="M20" s="103" t="s">
        <v>45</v>
      </c>
      <c r="N20" s="103"/>
      <c r="O20" s="103"/>
      <c r="P20" s="103"/>
      <c r="Q20" s="47"/>
      <c r="R20" s="47"/>
      <c r="S20" s="47"/>
      <c r="T20" s="47"/>
      <c r="U20" s="104">
        <v>28700000</v>
      </c>
      <c r="V20" s="104"/>
      <c r="W20" s="104"/>
      <c r="X20" s="104"/>
      <c r="Y20" s="105">
        <v>3230000</v>
      </c>
      <c r="Z20" s="105"/>
      <c r="AA20" s="105"/>
      <c r="AB20" s="105"/>
      <c r="AC20" s="49"/>
      <c r="AD20" s="49"/>
      <c r="AE20" s="49"/>
      <c r="AF20" s="49"/>
      <c r="AG20" s="47"/>
      <c r="AH20" s="47"/>
      <c r="AI20" s="47"/>
      <c r="AJ20" s="47"/>
      <c r="AK20" s="47"/>
      <c r="AL20" s="90"/>
      <c r="AM20" s="90"/>
      <c r="AN20" s="90"/>
      <c r="AO20" s="75"/>
      <c r="AP20" s="75"/>
      <c r="AQ20" s="75"/>
      <c r="AR20" s="42"/>
      <c r="AS20" s="42"/>
      <c r="AT20" s="42"/>
      <c r="AU20" s="43"/>
      <c r="AV20" s="43"/>
      <c r="AW20" s="43"/>
      <c r="AX20" s="75"/>
      <c r="AY20" s="75"/>
      <c r="AZ20" s="75"/>
      <c r="BA20" s="75"/>
      <c r="BB20" s="108"/>
      <c r="BC20" s="108"/>
      <c r="BD20" s="108"/>
      <c r="BE20" s="107"/>
      <c r="BF20" s="107"/>
      <c r="BG20" s="107"/>
      <c r="BH20" s="107"/>
      <c r="BI20" s="107"/>
      <c r="BJ20" s="107"/>
      <c r="BK20" s="107"/>
      <c r="BL20" s="37"/>
      <c r="BM20" s="37"/>
      <c r="BN20" s="37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3"/>
      <c r="CF20" s="73"/>
      <c r="CG20" s="73"/>
      <c r="CH20" s="73"/>
      <c r="CI20" s="74"/>
      <c r="CJ20" s="87"/>
    </row>
    <row r="21" spans="1:88" ht="38.1" hidden="1" customHeight="1" x14ac:dyDescent="0.2">
      <c r="A21" s="47"/>
      <c r="B21" s="47"/>
      <c r="C21" s="47"/>
      <c r="D21" s="47"/>
      <c r="E21" s="97"/>
      <c r="F21" s="98"/>
      <c r="G21" s="98"/>
      <c r="H21" s="98"/>
      <c r="I21" s="98"/>
      <c r="J21" s="98"/>
      <c r="K21" s="98"/>
      <c r="L21" s="99"/>
      <c r="M21" s="106" t="s">
        <v>46</v>
      </c>
      <c r="N21" s="106"/>
      <c r="O21" s="106"/>
      <c r="P21" s="106"/>
      <c r="Q21" s="47"/>
      <c r="R21" s="47"/>
      <c r="S21" s="47"/>
      <c r="T21" s="47"/>
      <c r="U21" s="88">
        <v>21165000</v>
      </c>
      <c r="V21" s="88"/>
      <c r="W21" s="88"/>
      <c r="X21" s="88"/>
      <c r="Y21" s="89">
        <v>2450000</v>
      </c>
      <c r="Z21" s="89"/>
      <c r="AA21" s="89"/>
      <c r="AB21" s="89"/>
      <c r="AC21" s="49"/>
      <c r="AD21" s="49"/>
      <c r="AE21" s="49"/>
      <c r="AF21" s="49"/>
      <c r="AG21" s="47"/>
      <c r="AH21" s="47"/>
      <c r="AI21" s="47"/>
      <c r="AJ21" s="47"/>
      <c r="AK21" s="47"/>
      <c r="AL21" s="90"/>
      <c r="AM21" s="90"/>
      <c r="AN21" s="90"/>
      <c r="AO21" s="75"/>
      <c r="AP21" s="75"/>
      <c r="AQ21" s="75"/>
      <c r="AR21" s="42"/>
      <c r="AS21" s="42"/>
      <c r="AT21" s="42"/>
      <c r="AU21" s="43"/>
      <c r="AV21" s="43"/>
      <c r="AW21" s="43"/>
      <c r="AX21" s="75"/>
      <c r="AY21" s="75"/>
      <c r="AZ21" s="75"/>
      <c r="BA21" s="75"/>
      <c r="BB21" s="108"/>
      <c r="BC21" s="108"/>
      <c r="BD21" s="108"/>
      <c r="BE21" s="107"/>
      <c r="BF21" s="107"/>
      <c r="BG21" s="107"/>
      <c r="BH21" s="107"/>
      <c r="BI21" s="107"/>
      <c r="BJ21" s="107"/>
      <c r="BK21" s="107"/>
      <c r="BL21" s="37"/>
      <c r="BM21" s="37"/>
      <c r="BN21" s="37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3"/>
      <c r="CF21" s="73"/>
      <c r="CG21" s="73"/>
      <c r="CH21" s="73"/>
      <c r="CI21" s="74"/>
      <c r="CJ21" s="87"/>
    </row>
    <row r="22" spans="1:88" ht="30" customHeight="1" x14ac:dyDescent="0.2">
      <c r="A22" s="47" t="s">
        <v>47</v>
      </c>
      <c r="B22" s="47"/>
      <c r="C22" s="47"/>
      <c r="D22" s="47"/>
      <c r="E22" s="91" t="s">
        <v>48</v>
      </c>
      <c r="F22" s="92"/>
      <c r="G22" s="92"/>
      <c r="H22" s="92"/>
      <c r="I22" s="92"/>
      <c r="J22" s="92"/>
      <c r="K22" s="92"/>
      <c r="L22" s="93"/>
      <c r="M22" s="100" t="s">
        <v>43</v>
      </c>
      <c r="N22" s="100"/>
      <c r="O22" s="100"/>
      <c r="P22" s="100"/>
      <c r="Q22" s="47" t="s">
        <v>39</v>
      </c>
      <c r="R22" s="47"/>
      <c r="S22" s="47"/>
      <c r="T22" s="47"/>
      <c r="U22" s="101">
        <v>40790000</v>
      </c>
      <c r="V22" s="101"/>
      <c r="W22" s="101"/>
      <c r="X22" s="101"/>
      <c r="Y22" s="102">
        <v>4620000</v>
      </c>
      <c r="Z22" s="102"/>
      <c r="AA22" s="102"/>
      <c r="AB22" s="102"/>
      <c r="AC22" s="49">
        <v>49437809000174</v>
      </c>
      <c r="AD22" s="49"/>
      <c r="AE22" s="49"/>
      <c r="AF22" s="49"/>
      <c r="AG22" s="47" t="s">
        <v>49</v>
      </c>
      <c r="AH22" s="47"/>
      <c r="AI22" s="47"/>
      <c r="AJ22" s="47"/>
      <c r="AK22" s="47"/>
      <c r="AL22" s="90" t="s">
        <v>50</v>
      </c>
      <c r="AM22" s="90"/>
      <c r="AN22" s="90"/>
      <c r="AO22" s="75">
        <v>18092020</v>
      </c>
      <c r="AP22" s="75"/>
      <c r="AQ22" s="75"/>
      <c r="AR22" s="42" t="s">
        <v>51</v>
      </c>
      <c r="AS22" s="42"/>
      <c r="AT22" s="42"/>
      <c r="AU22" s="43">
        <v>57460077.539999999</v>
      </c>
      <c r="AV22" s="43"/>
      <c r="AW22" s="43"/>
      <c r="AX22" s="75" t="s">
        <v>35</v>
      </c>
      <c r="AY22" s="75"/>
      <c r="AZ22" s="75"/>
      <c r="BA22" s="75"/>
      <c r="BB22" s="77">
        <v>4072022</v>
      </c>
      <c r="BC22" s="77"/>
      <c r="BD22" s="77"/>
      <c r="BE22" s="36">
        <v>10530774.800000001</v>
      </c>
      <c r="BF22" s="36"/>
      <c r="BG22" s="36"/>
      <c r="BH22" s="36">
        <v>9865363.2200000007</v>
      </c>
      <c r="BI22" s="36"/>
      <c r="BJ22" s="36"/>
      <c r="BK22" s="36"/>
      <c r="BL22" s="37">
        <v>449051</v>
      </c>
      <c r="BM22" s="37"/>
      <c r="BN22" s="37"/>
      <c r="BO22" s="72">
        <v>0</v>
      </c>
      <c r="BP22" s="72"/>
      <c r="BQ22" s="72"/>
      <c r="BR22" s="72"/>
      <c r="BS22" s="72">
        <v>0</v>
      </c>
      <c r="BT22" s="72"/>
      <c r="BU22" s="72"/>
      <c r="BV22" s="72"/>
      <c r="BW22" s="72">
        <v>0</v>
      </c>
      <c r="BX22" s="72"/>
      <c r="BY22" s="72"/>
      <c r="BZ22" s="72"/>
      <c r="CA22" s="72">
        <v>17869796.869999997</v>
      </c>
      <c r="CB22" s="72"/>
      <c r="CC22" s="72"/>
      <c r="CD22" s="72"/>
      <c r="CE22" s="78" t="s">
        <v>120</v>
      </c>
      <c r="CF22" s="79"/>
      <c r="CG22" s="79"/>
      <c r="CH22" s="79"/>
      <c r="CI22" s="80"/>
      <c r="CJ22" s="87">
        <v>62946896.909999996</v>
      </c>
    </row>
    <row r="23" spans="1:88" ht="30" customHeight="1" x14ac:dyDescent="0.2">
      <c r="A23" s="47"/>
      <c r="B23" s="47"/>
      <c r="C23" s="47"/>
      <c r="D23" s="47"/>
      <c r="E23" s="94"/>
      <c r="F23" s="95"/>
      <c r="G23" s="95"/>
      <c r="H23" s="95"/>
      <c r="I23" s="95"/>
      <c r="J23" s="95"/>
      <c r="K23" s="95"/>
      <c r="L23" s="96"/>
      <c r="M23" s="103" t="s">
        <v>45</v>
      </c>
      <c r="N23" s="103"/>
      <c r="O23" s="103"/>
      <c r="P23" s="103"/>
      <c r="Q23" s="47"/>
      <c r="R23" s="47"/>
      <c r="S23" s="47"/>
      <c r="T23" s="47"/>
      <c r="U23" s="104">
        <v>28700000</v>
      </c>
      <c r="V23" s="104"/>
      <c r="W23" s="104"/>
      <c r="X23" s="104"/>
      <c r="Y23" s="105">
        <v>3230000</v>
      </c>
      <c r="Z23" s="105"/>
      <c r="AA23" s="105"/>
      <c r="AB23" s="105"/>
      <c r="AC23" s="49"/>
      <c r="AD23" s="49"/>
      <c r="AE23" s="49"/>
      <c r="AF23" s="49"/>
      <c r="AG23" s="47"/>
      <c r="AH23" s="47"/>
      <c r="AI23" s="47"/>
      <c r="AJ23" s="47"/>
      <c r="AK23" s="47"/>
      <c r="AL23" s="90"/>
      <c r="AM23" s="90"/>
      <c r="AN23" s="90"/>
      <c r="AO23" s="75"/>
      <c r="AP23" s="75"/>
      <c r="AQ23" s="75"/>
      <c r="AR23" s="42"/>
      <c r="AS23" s="42"/>
      <c r="AT23" s="42"/>
      <c r="AU23" s="43"/>
      <c r="AV23" s="43"/>
      <c r="AW23" s="43"/>
      <c r="AX23" s="75"/>
      <c r="AY23" s="75"/>
      <c r="AZ23" s="75"/>
      <c r="BA23" s="75"/>
      <c r="BB23" s="77"/>
      <c r="BC23" s="77"/>
      <c r="BD23" s="77"/>
      <c r="BE23" s="36"/>
      <c r="BF23" s="36"/>
      <c r="BG23" s="36"/>
      <c r="BH23" s="36"/>
      <c r="BI23" s="36"/>
      <c r="BJ23" s="36"/>
      <c r="BK23" s="36"/>
      <c r="BL23" s="37"/>
      <c r="BM23" s="37"/>
      <c r="BN23" s="37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81"/>
      <c r="CF23" s="82"/>
      <c r="CG23" s="82"/>
      <c r="CH23" s="82"/>
      <c r="CI23" s="83"/>
      <c r="CJ23" s="87"/>
    </row>
    <row r="24" spans="1:88" ht="39.75" customHeight="1" x14ac:dyDescent="0.2">
      <c r="A24" s="47"/>
      <c r="B24" s="47"/>
      <c r="C24" s="47"/>
      <c r="D24" s="47"/>
      <c r="E24" s="97"/>
      <c r="F24" s="98"/>
      <c r="G24" s="98"/>
      <c r="H24" s="98"/>
      <c r="I24" s="98"/>
      <c r="J24" s="98"/>
      <c r="K24" s="98"/>
      <c r="L24" s="99"/>
      <c r="M24" s="106" t="s">
        <v>46</v>
      </c>
      <c r="N24" s="106"/>
      <c r="O24" s="106"/>
      <c r="P24" s="106"/>
      <c r="Q24" s="47"/>
      <c r="R24" s="47"/>
      <c r="S24" s="47"/>
      <c r="T24" s="47"/>
      <c r="U24" s="88">
        <v>21165000</v>
      </c>
      <c r="V24" s="88"/>
      <c r="W24" s="88"/>
      <c r="X24" s="88"/>
      <c r="Y24" s="89">
        <v>2450000</v>
      </c>
      <c r="Z24" s="89"/>
      <c r="AA24" s="89"/>
      <c r="AB24" s="89"/>
      <c r="AC24" s="49"/>
      <c r="AD24" s="49"/>
      <c r="AE24" s="49"/>
      <c r="AF24" s="49"/>
      <c r="AG24" s="47"/>
      <c r="AH24" s="47"/>
      <c r="AI24" s="47"/>
      <c r="AJ24" s="47"/>
      <c r="AK24" s="47"/>
      <c r="AL24" s="90"/>
      <c r="AM24" s="90"/>
      <c r="AN24" s="90"/>
      <c r="AO24" s="75"/>
      <c r="AP24" s="75"/>
      <c r="AQ24" s="75"/>
      <c r="AR24" s="42"/>
      <c r="AS24" s="42"/>
      <c r="AT24" s="42"/>
      <c r="AU24" s="43"/>
      <c r="AV24" s="43"/>
      <c r="AW24" s="43"/>
      <c r="AX24" s="75"/>
      <c r="AY24" s="75"/>
      <c r="AZ24" s="75"/>
      <c r="BA24" s="75"/>
      <c r="BB24" s="77"/>
      <c r="BC24" s="77"/>
      <c r="BD24" s="77"/>
      <c r="BE24" s="36"/>
      <c r="BF24" s="36"/>
      <c r="BG24" s="36"/>
      <c r="BH24" s="36"/>
      <c r="BI24" s="36"/>
      <c r="BJ24" s="36"/>
      <c r="BK24" s="36"/>
      <c r="BL24" s="37"/>
      <c r="BM24" s="37"/>
      <c r="BN24" s="37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84"/>
      <c r="CF24" s="85"/>
      <c r="CG24" s="85"/>
      <c r="CH24" s="85"/>
      <c r="CI24" s="86"/>
      <c r="CJ24" s="87"/>
    </row>
    <row r="25" spans="1:88" ht="60" customHeight="1" x14ac:dyDescent="0.25">
      <c r="A25" s="45" t="s">
        <v>52</v>
      </c>
      <c r="B25" s="45"/>
      <c r="C25" s="45"/>
      <c r="D25" s="45"/>
      <c r="E25" s="45" t="s">
        <v>53</v>
      </c>
      <c r="F25" s="45"/>
      <c r="G25" s="45"/>
      <c r="H25" s="45"/>
      <c r="I25" s="45"/>
      <c r="J25" s="45"/>
      <c r="K25" s="45"/>
      <c r="L25" s="45"/>
      <c r="M25" s="46" t="s">
        <v>54</v>
      </c>
      <c r="N25" s="46"/>
      <c r="O25" s="46"/>
      <c r="P25" s="46"/>
      <c r="Q25" s="47" t="s">
        <v>39</v>
      </c>
      <c r="R25" s="47"/>
      <c r="S25" s="47"/>
      <c r="T25" s="47"/>
      <c r="U25" s="48">
        <f>SUM(119526950.61*95%)</f>
        <v>113550603.07949999</v>
      </c>
      <c r="V25" s="48"/>
      <c r="W25" s="48"/>
      <c r="X25" s="48"/>
      <c r="Y25" s="48">
        <f>SUM(119526950.61*5%)</f>
        <v>5976347.5305000003</v>
      </c>
      <c r="Z25" s="48"/>
      <c r="AA25" s="48"/>
      <c r="AB25" s="48"/>
      <c r="AC25" s="49">
        <v>3951168000170</v>
      </c>
      <c r="AD25" s="49"/>
      <c r="AE25" s="49"/>
      <c r="AF25" s="49"/>
      <c r="AG25" s="47" t="s">
        <v>55</v>
      </c>
      <c r="AH25" s="47"/>
      <c r="AI25" s="47"/>
      <c r="AJ25" s="47"/>
      <c r="AK25" s="47"/>
      <c r="AL25" s="40" t="s">
        <v>56</v>
      </c>
      <c r="AM25" s="40"/>
      <c r="AN25" s="40"/>
      <c r="AO25" s="75">
        <v>19102021</v>
      </c>
      <c r="AP25" s="75"/>
      <c r="AQ25" s="75"/>
      <c r="AR25" s="42" t="s">
        <v>57</v>
      </c>
      <c r="AS25" s="42"/>
      <c r="AT25" s="42"/>
      <c r="AU25" s="43">
        <v>4281062.08</v>
      </c>
      <c r="AV25" s="43"/>
      <c r="AW25" s="43"/>
      <c r="AX25" s="75" t="s">
        <v>35</v>
      </c>
      <c r="AY25" s="75"/>
      <c r="AZ25" s="75"/>
      <c r="BA25" s="75"/>
      <c r="BB25" s="77">
        <v>30042023</v>
      </c>
      <c r="BC25" s="77"/>
      <c r="BD25" s="77"/>
      <c r="BE25" s="36">
        <f>SUM(422861.04)</f>
        <v>422861.04</v>
      </c>
      <c r="BF25" s="36"/>
      <c r="BG25" s="36"/>
      <c r="BH25" s="36">
        <v>0</v>
      </c>
      <c r="BI25" s="36"/>
      <c r="BJ25" s="36"/>
      <c r="BK25" s="36"/>
      <c r="BL25" s="37">
        <v>449051</v>
      </c>
      <c r="BM25" s="37"/>
      <c r="BN25" s="37"/>
      <c r="BO25" s="72">
        <v>0</v>
      </c>
      <c r="BP25" s="72"/>
      <c r="BQ25" s="72"/>
      <c r="BR25" s="72"/>
      <c r="BS25" s="72">
        <v>0</v>
      </c>
      <c r="BT25" s="72"/>
      <c r="BU25" s="72"/>
      <c r="BV25" s="72"/>
      <c r="BW25" s="72">
        <v>0</v>
      </c>
      <c r="BX25" s="72"/>
      <c r="BY25" s="72"/>
      <c r="BZ25" s="72"/>
      <c r="CA25" s="72">
        <v>346474.02999999997</v>
      </c>
      <c r="CB25" s="72"/>
      <c r="CC25" s="72"/>
      <c r="CD25" s="72"/>
      <c r="CE25" s="73" t="s">
        <v>121</v>
      </c>
      <c r="CF25" s="73"/>
      <c r="CG25" s="73"/>
      <c r="CH25" s="73"/>
      <c r="CI25" s="74"/>
      <c r="CJ25" s="15"/>
    </row>
    <row r="26" spans="1:88" ht="90" customHeight="1" x14ac:dyDescent="0.25">
      <c r="A26" s="45" t="s">
        <v>58</v>
      </c>
      <c r="B26" s="45"/>
      <c r="C26" s="45"/>
      <c r="D26" s="45"/>
      <c r="E26" s="45" t="s">
        <v>59</v>
      </c>
      <c r="F26" s="45"/>
      <c r="G26" s="45"/>
      <c r="H26" s="45"/>
      <c r="I26" s="45"/>
      <c r="J26" s="45"/>
      <c r="K26" s="45"/>
      <c r="L26" s="45"/>
      <c r="M26" s="46" t="s">
        <v>54</v>
      </c>
      <c r="N26" s="46"/>
      <c r="O26" s="46"/>
      <c r="P26" s="46"/>
      <c r="Q26" s="47" t="s">
        <v>39</v>
      </c>
      <c r="R26" s="47"/>
      <c r="S26" s="47"/>
      <c r="T26" s="47"/>
      <c r="U26" s="48">
        <f>SUM(119526950.61*95%)</f>
        <v>113550603.07949999</v>
      </c>
      <c r="V26" s="48"/>
      <c r="W26" s="48"/>
      <c r="X26" s="48"/>
      <c r="Y26" s="48">
        <f>SUM(119526950.61*5%)</f>
        <v>5976347.5305000003</v>
      </c>
      <c r="Z26" s="48"/>
      <c r="AA26" s="48"/>
      <c r="AB26" s="48"/>
      <c r="AC26" s="49">
        <v>35541010000119</v>
      </c>
      <c r="AD26" s="49"/>
      <c r="AE26" s="49"/>
      <c r="AF26" s="49"/>
      <c r="AG26" s="47" t="s">
        <v>60</v>
      </c>
      <c r="AH26" s="47"/>
      <c r="AI26" s="47"/>
      <c r="AJ26" s="47"/>
      <c r="AK26" s="47"/>
      <c r="AL26" s="40" t="s">
        <v>61</v>
      </c>
      <c r="AM26" s="40"/>
      <c r="AN26" s="40"/>
      <c r="AO26" s="75">
        <v>3012022</v>
      </c>
      <c r="AP26" s="75"/>
      <c r="AQ26" s="75"/>
      <c r="AR26" s="42" t="s">
        <v>57</v>
      </c>
      <c r="AS26" s="42"/>
      <c r="AT26" s="42"/>
      <c r="AU26" s="43">
        <v>12187842.68</v>
      </c>
      <c r="AV26" s="43"/>
      <c r="AW26" s="43"/>
      <c r="AX26" s="75" t="s">
        <v>35</v>
      </c>
      <c r="AY26" s="75"/>
      <c r="AZ26" s="75"/>
      <c r="BA26" s="75"/>
      <c r="BB26" s="35">
        <v>45160</v>
      </c>
      <c r="BC26" s="35"/>
      <c r="BD26" s="35"/>
      <c r="BE26" s="36">
        <f>SUM(2413135.96-820343.71)-90970.31</f>
        <v>1501821.94</v>
      </c>
      <c r="BF26" s="36"/>
      <c r="BG26" s="36"/>
      <c r="BH26" s="36">
        <v>824507.43</v>
      </c>
      <c r="BI26" s="36"/>
      <c r="BJ26" s="36"/>
      <c r="BK26" s="36"/>
      <c r="BL26" s="37">
        <v>449051</v>
      </c>
      <c r="BM26" s="37"/>
      <c r="BN26" s="37"/>
      <c r="BO26" s="76">
        <v>4953997.42</v>
      </c>
      <c r="BP26" s="76"/>
      <c r="BQ26" s="76"/>
      <c r="BR26" s="76"/>
      <c r="BS26" s="39">
        <v>955711.17</v>
      </c>
      <c r="BT26" s="39"/>
      <c r="BU26" s="39"/>
      <c r="BV26" s="39"/>
      <c r="BW26" s="39">
        <v>3891746.55</v>
      </c>
      <c r="BX26" s="39"/>
      <c r="BY26" s="39"/>
      <c r="BZ26" s="39"/>
      <c r="CA26" s="72">
        <v>14172317.449999999</v>
      </c>
      <c r="CB26" s="72"/>
      <c r="CC26" s="72"/>
      <c r="CD26" s="72"/>
      <c r="CE26" s="73" t="s">
        <v>40</v>
      </c>
      <c r="CF26" s="73"/>
      <c r="CG26" s="73"/>
      <c r="CH26" s="73"/>
      <c r="CI26" s="74"/>
      <c r="CJ26" s="15"/>
    </row>
    <row r="27" spans="1:88" ht="90" customHeight="1" x14ac:dyDescent="0.25">
      <c r="A27" s="137" t="s">
        <v>87</v>
      </c>
      <c r="B27" s="138"/>
      <c r="C27" s="138"/>
      <c r="D27" s="139"/>
      <c r="E27" s="137" t="s">
        <v>86</v>
      </c>
      <c r="F27" s="138"/>
      <c r="G27" s="138"/>
      <c r="H27" s="138"/>
      <c r="I27" s="138"/>
      <c r="J27" s="138"/>
      <c r="K27" s="138"/>
      <c r="L27" s="139"/>
      <c r="M27" s="140" t="s">
        <v>35</v>
      </c>
      <c r="N27" s="141"/>
      <c r="O27" s="141"/>
      <c r="P27" s="142"/>
      <c r="Q27" s="143" t="s">
        <v>35</v>
      </c>
      <c r="R27" s="144"/>
      <c r="S27" s="144"/>
      <c r="T27" s="145"/>
      <c r="U27" s="146" t="s">
        <v>35</v>
      </c>
      <c r="V27" s="147"/>
      <c r="W27" s="147"/>
      <c r="X27" s="148"/>
      <c r="Y27" s="146" t="s">
        <v>35</v>
      </c>
      <c r="Z27" s="147"/>
      <c r="AA27" s="147"/>
      <c r="AB27" s="148"/>
      <c r="AC27" s="149" t="s">
        <v>93</v>
      </c>
      <c r="AD27" s="150"/>
      <c r="AE27" s="150"/>
      <c r="AF27" s="151"/>
      <c r="AG27" s="143" t="s">
        <v>90</v>
      </c>
      <c r="AH27" s="144"/>
      <c r="AI27" s="144"/>
      <c r="AJ27" s="144"/>
      <c r="AK27" s="145"/>
      <c r="AL27" s="152" t="s">
        <v>91</v>
      </c>
      <c r="AM27" s="153"/>
      <c r="AN27" s="154"/>
      <c r="AO27" s="155">
        <v>44714</v>
      </c>
      <c r="AP27" s="156"/>
      <c r="AQ27" s="157"/>
      <c r="AR27" s="158" t="s">
        <v>92</v>
      </c>
      <c r="AS27" s="159"/>
      <c r="AT27" s="160"/>
      <c r="AU27" s="161">
        <v>20508920.07</v>
      </c>
      <c r="AV27" s="162"/>
      <c r="AW27" s="163"/>
      <c r="AX27" s="164" t="s">
        <v>35</v>
      </c>
      <c r="AY27" s="165"/>
      <c r="AZ27" s="165"/>
      <c r="BA27" s="166"/>
      <c r="BB27" s="167" t="s">
        <v>35</v>
      </c>
      <c r="BC27" s="168"/>
      <c r="BD27" s="169"/>
      <c r="BE27" s="170">
        <v>0</v>
      </c>
      <c r="BF27" s="171"/>
      <c r="BG27" s="172"/>
      <c r="BH27" s="170">
        <v>0</v>
      </c>
      <c r="BI27" s="171"/>
      <c r="BJ27" s="171"/>
      <c r="BK27" s="172"/>
      <c r="BL27" s="173" t="s">
        <v>71</v>
      </c>
      <c r="BM27" s="174"/>
      <c r="BN27" s="175"/>
      <c r="BO27" s="176">
        <v>3252543.18</v>
      </c>
      <c r="BP27" s="177"/>
      <c r="BQ27" s="177"/>
      <c r="BR27" s="178"/>
      <c r="BS27" s="176">
        <v>2098237.7200000002</v>
      </c>
      <c r="BT27" s="177"/>
      <c r="BU27" s="177"/>
      <c r="BV27" s="178"/>
      <c r="BW27" s="176">
        <v>3847175.29</v>
      </c>
      <c r="BX27" s="177"/>
      <c r="BY27" s="177"/>
      <c r="BZ27" s="178"/>
      <c r="CA27" s="176">
        <v>4479931.33</v>
      </c>
      <c r="CB27" s="177"/>
      <c r="CC27" s="177"/>
      <c r="CD27" s="178"/>
      <c r="CE27" s="158" t="s">
        <v>38</v>
      </c>
      <c r="CF27" s="159"/>
      <c r="CG27" s="159"/>
      <c r="CH27" s="159"/>
      <c r="CI27" s="159"/>
      <c r="CJ27" s="15"/>
    </row>
    <row r="28" spans="1:88" ht="90" customHeight="1" x14ac:dyDescent="0.25">
      <c r="A28" s="45" t="s">
        <v>80</v>
      </c>
      <c r="B28" s="45"/>
      <c r="C28" s="45"/>
      <c r="D28" s="45"/>
      <c r="E28" s="45" t="s">
        <v>96</v>
      </c>
      <c r="F28" s="45"/>
      <c r="G28" s="45"/>
      <c r="H28" s="45"/>
      <c r="I28" s="45"/>
      <c r="J28" s="45"/>
      <c r="K28" s="45"/>
      <c r="L28" s="45"/>
      <c r="M28" s="46" t="s">
        <v>76</v>
      </c>
      <c r="N28" s="46"/>
      <c r="O28" s="46"/>
      <c r="P28" s="46"/>
      <c r="Q28" s="47" t="s">
        <v>39</v>
      </c>
      <c r="R28" s="47"/>
      <c r="S28" s="47"/>
      <c r="T28" s="47"/>
      <c r="U28" s="48">
        <v>53274427.439999998</v>
      </c>
      <c r="V28" s="48"/>
      <c r="W28" s="48"/>
      <c r="X28" s="48"/>
      <c r="Y28" s="48">
        <v>2803917.25</v>
      </c>
      <c r="Z28" s="48"/>
      <c r="AA28" s="48"/>
      <c r="AB28" s="48"/>
      <c r="AC28" s="49" t="s">
        <v>77</v>
      </c>
      <c r="AD28" s="49"/>
      <c r="AE28" s="49"/>
      <c r="AF28" s="49"/>
      <c r="AG28" s="47" t="s">
        <v>97</v>
      </c>
      <c r="AH28" s="47"/>
      <c r="AI28" s="47"/>
      <c r="AJ28" s="47"/>
      <c r="AK28" s="47"/>
      <c r="AL28" s="40" t="s">
        <v>78</v>
      </c>
      <c r="AM28" s="40"/>
      <c r="AN28" s="40"/>
      <c r="AO28" s="41">
        <v>44894</v>
      </c>
      <c r="AP28" s="41"/>
      <c r="AQ28" s="41"/>
      <c r="AR28" s="42" t="s">
        <v>79</v>
      </c>
      <c r="AS28" s="42"/>
      <c r="AT28" s="42"/>
      <c r="AU28" s="43">
        <v>41233948.259999998</v>
      </c>
      <c r="AV28" s="43"/>
      <c r="AW28" s="43"/>
      <c r="AX28" s="44">
        <v>0</v>
      </c>
      <c r="AY28" s="44"/>
      <c r="AZ28" s="44"/>
      <c r="BA28" s="44"/>
      <c r="BB28" s="35" t="s">
        <v>35</v>
      </c>
      <c r="BC28" s="35"/>
      <c r="BD28" s="35"/>
      <c r="BE28" s="36">
        <v>4771066.2</v>
      </c>
      <c r="BF28" s="36"/>
      <c r="BG28" s="36"/>
      <c r="BH28" s="36">
        <v>0</v>
      </c>
      <c r="BI28" s="36"/>
      <c r="BJ28" s="36"/>
      <c r="BK28" s="36"/>
      <c r="BL28" s="37" t="s">
        <v>72</v>
      </c>
      <c r="BM28" s="37"/>
      <c r="BN28" s="37"/>
      <c r="BO28" s="39">
        <v>5745890.1399999997</v>
      </c>
      <c r="BP28" s="39"/>
      <c r="BQ28" s="39"/>
      <c r="BR28" s="39"/>
      <c r="BS28" s="39">
        <v>1198891.08</v>
      </c>
      <c r="BT28" s="39"/>
      <c r="BU28" s="39"/>
      <c r="BV28" s="39"/>
      <c r="BW28" s="39">
        <v>4497312.78</v>
      </c>
      <c r="BX28" s="39"/>
      <c r="BY28" s="39"/>
      <c r="BZ28" s="39"/>
      <c r="CA28" s="39">
        <v>4497312.78</v>
      </c>
      <c r="CB28" s="39"/>
      <c r="CC28" s="39"/>
      <c r="CD28" s="39"/>
      <c r="CE28" s="42" t="s">
        <v>38</v>
      </c>
      <c r="CF28" s="42"/>
      <c r="CG28" s="42"/>
      <c r="CH28" s="42"/>
      <c r="CI28" s="158"/>
      <c r="CJ28" s="15"/>
    </row>
    <row r="29" spans="1:88" ht="90" customHeight="1" x14ac:dyDescent="0.25">
      <c r="A29" s="28" t="s">
        <v>82</v>
      </c>
      <c r="B29" s="28"/>
      <c r="C29" s="28"/>
      <c r="D29" s="28"/>
      <c r="E29" s="28" t="s">
        <v>83</v>
      </c>
      <c r="F29" s="28"/>
      <c r="G29" s="28"/>
      <c r="H29" s="28"/>
      <c r="I29" s="28"/>
      <c r="J29" s="28"/>
      <c r="K29" s="28"/>
      <c r="L29" s="28"/>
      <c r="M29" s="29" t="s">
        <v>76</v>
      </c>
      <c r="N29" s="30"/>
      <c r="O29" s="30"/>
      <c r="P29" s="31"/>
      <c r="Q29" s="18" t="s">
        <v>39</v>
      </c>
      <c r="R29" s="18"/>
      <c r="S29" s="18"/>
      <c r="T29" s="18"/>
      <c r="U29" s="32">
        <v>53274427.439999998</v>
      </c>
      <c r="V29" s="33"/>
      <c r="W29" s="33"/>
      <c r="X29" s="34"/>
      <c r="Y29" s="32">
        <v>2803917.25</v>
      </c>
      <c r="Z29" s="33"/>
      <c r="AA29" s="33"/>
      <c r="AB29" s="34"/>
      <c r="AC29" s="27" t="s">
        <v>84</v>
      </c>
      <c r="AD29" s="27"/>
      <c r="AE29" s="27"/>
      <c r="AF29" s="27"/>
      <c r="AG29" s="18" t="s">
        <v>85</v>
      </c>
      <c r="AH29" s="18"/>
      <c r="AI29" s="18"/>
      <c r="AJ29" s="18"/>
      <c r="AK29" s="18"/>
      <c r="AL29" s="19" t="s">
        <v>81</v>
      </c>
      <c r="AM29" s="19"/>
      <c r="AN29" s="19"/>
      <c r="AO29" s="20">
        <v>44886</v>
      </c>
      <c r="AP29" s="20"/>
      <c r="AQ29" s="20"/>
      <c r="AR29" s="21" t="s">
        <v>79</v>
      </c>
      <c r="AS29" s="21"/>
      <c r="AT29" s="21"/>
      <c r="AU29" s="38">
        <v>2397327.6</v>
      </c>
      <c r="AV29" s="38"/>
      <c r="AW29" s="38"/>
      <c r="AX29" s="24" t="s">
        <v>35</v>
      </c>
      <c r="AY29" s="24"/>
      <c r="AZ29" s="24"/>
      <c r="BA29" s="24"/>
      <c r="BB29" s="25" t="s">
        <v>35</v>
      </c>
      <c r="BC29" s="25"/>
      <c r="BD29" s="25"/>
      <c r="BE29" s="26">
        <v>0</v>
      </c>
      <c r="BF29" s="26"/>
      <c r="BG29" s="26"/>
      <c r="BH29" s="26">
        <v>0</v>
      </c>
      <c r="BI29" s="26"/>
      <c r="BJ29" s="26"/>
      <c r="BK29" s="26"/>
      <c r="BL29" s="188" t="s">
        <v>71</v>
      </c>
      <c r="BM29" s="188"/>
      <c r="BN29" s="188"/>
      <c r="BO29" s="17">
        <v>1240221.3999999999</v>
      </c>
      <c r="BP29" s="17"/>
      <c r="BQ29" s="17"/>
      <c r="BR29" s="17"/>
      <c r="BS29" s="17">
        <v>403716.09</v>
      </c>
      <c r="BT29" s="17"/>
      <c r="BU29" s="17"/>
      <c r="BV29" s="17"/>
      <c r="BW29" s="17">
        <v>930458.76</v>
      </c>
      <c r="BX29" s="17"/>
      <c r="BY29" s="17"/>
      <c r="BZ29" s="17"/>
      <c r="CA29" s="17">
        <v>930458.76</v>
      </c>
      <c r="CB29" s="17"/>
      <c r="CC29" s="17"/>
      <c r="CD29" s="17"/>
      <c r="CE29" s="186" t="s">
        <v>38</v>
      </c>
      <c r="CF29" s="186"/>
      <c r="CG29" s="186"/>
      <c r="CH29" s="186"/>
      <c r="CI29" s="187"/>
      <c r="CJ29" s="15"/>
    </row>
    <row r="30" spans="1:88" ht="90" customHeight="1" x14ac:dyDescent="0.25">
      <c r="A30" s="28" t="s">
        <v>108</v>
      </c>
      <c r="B30" s="28"/>
      <c r="C30" s="28"/>
      <c r="D30" s="28"/>
      <c r="E30" s="199" t="s">
        <v>105</v>
      </c>
      <c r="F30" s="200"/>
      <c r="G30" s="200"/>
      <c r="H30" s="200"/>
      <c r="I30" s="200"/>
      <c r="J30" s="200"/>
      <c r="K30" s="200"/>
      <c r="L30" s="201"/>
      <c r="M30" s="29" t="s">
        <v>76</v>
      </c>
      <c r="N30" s="30"/>
      <c r="O30" s="30"/>
      <c r="P30" s="31"/>
      <c r="Q30" s="18" t="s">
        <v>39</v>
      </c>
      <c r="R30" s="18"/>
      <c r="S30" s="18"/>
      <c r="T30" s="18"/>
      <c r="U30" s="32">
        <v>53274427.439999998</v>
      </c>
      <c r="V30" s="33"/>
      <c r="W30" s="33"/>
      <c r="X30" s="34"/>
      <c r="Y30" s="32">
        <v>2803917.25</v>
      </c>
      <c r="Z30" s="33"/>
      <c r="AA30" s="33"/>
      <c r="AB30" s="34"/>
      <c r="AC30" s="129" t="s">
        <v>84</v>
      </c>
      <c r="AD30" s="130"/>
      <c r="AE30" s="130"/>
      <c r="AF30" s="131"/>
      <c r="AG30" s="51" t="s">
        <v>85</v>
      </c>
      <c r="AH30" s="52"/>
      <c r="AI30" s="52"/>
      <c r="AJ30" s="52"/>
      <c r="AK30" s="53"/>
      <c r="AL30" s="54" t="s">
        <v>106</v>
      </c>
      <c r="AM30" s="55"/>
      <c r="AN30" s="56"/>
      <c r="AO30" s="57">
        <v>45156</v>
      </c>
      <c r="AP30" s="58"/>
      <c r="AQ30" s="59"/>
      <c r="AR30" s="60" t="s">
        <v>107</v>
      </c>
      <c r="AS30" s="61"/>
      <c r="AT30" s="62"/>
      <c r="AU30" s="63">
        <v>1558808.77</v>
      </c>
      <c r="AV30" s="64"/>
      <c r="AW30" s="65"/>
      <c r="AX30" s="66" t="s">
        <v>35</v>
      </c>
      <c r="AY30" s="67"/>
      <c r="AZ30" s="67"/>
      <c r="BA30" s="68"/>
      <c r="BB30" s="69" t="s">
        <v>35</v>
      </c>
      <c r="BC30" s="70"/>
      <c r="BD30" s="71"/>
      <c r="BE30" s="193" t="s">
        <v>35</v>
      </c>
      <c r="BF30" s="194"/>
      <c r="BG30" s="195"/>
      <c r="BH30" s="193" t="s">
        <v>35</v>
      </c>
      <c r="BI30" s="194"/>
      <c r="BJ30" s="194"/>
      <c r="BK30" s="195"/>
      <c r="BL30" s="196" t="s">
        <v>71</v>
      </c>
      <c r="BM30" s="197"/>
      <c r="BN30" s="198"/>
      <c r="BO30" s="179">
        <v>236767.98</v>
      </c>
      <c r="BP30" s="180"/>
      <c r="BQ30" s="180"/>
      <c r="BR30" s="181"/>
      <c r="BS30" s="179">
        <v>0</v>
      </c>
      <c r="BT30" s="180"/>
      <c r="BU30" s="180"/>
      <c r="BV30" s="181"/>
      <c r="BW30" s="179">
        <v>0</v>
      </c>
      <c r="BX30" s="180"/>
      <c r="BY30" s="180"/>
      <c r="BZ30" s="181"/>
      <c r="CA30" s="179">
        <v>0</v>
      </c>
      <c r="CB30" s="180"/>
      <c r="CC30" s="180"/>
      <c r="CD30" s="181"/>
      <c r="CE30" s="21" t="s">
        <v>38</v>
      </c>
      <c r="CF30" s="21"/>
      <c r="CG30" s="21"/>
      <c r="CH30" s="21"/>
      <c r="CI30" s="182"/>
    </row>
    <row r="31" spans="1:88" ht="110.25" customHeight="1" x14ac:dyDescent="0.25">
      <c r="A31" s="199" t="s">
        <v>110</v>
      </c>
      <c r="B31" s="200"/>
      <c r="C31" s="200"/>
      <c r="D31" s="201"/>
      <c r="E31" s="199" t="s">
        <v>104</v>
      </c>
      <c r="F31" s="200"/>
      <c r="G31" s="200"/>
      <c r="H31" s="200"/>
      <c r="I31" s="200"/>
      <c r="J31" s="200"/>
      <c r="K31" s="200"/>
      <c r="L31" s="201"/>
      <c r="M31" s="202" t="s">
        <v>35</v>
      </c>
      <c r="N31" s="203"/>
      <c r="O31" s="203"/>
      <c r="P31" s="204"/>
      <c r="Q31" s="51" t="s">
        <v>35</v>
      </c>
      <c r="R31" s="52"/>
      <c r="S31" s="52"/>
      <c r="T31" s="53"/>
      <c r="U31" s="205" t="s">
        <v>35</v>
      </c>
      <c r="V31" s="206"/>
      <c r="W31" s="206"/>
      <c r="X31" s="207"/>
      <c r="Y31" s="205" t="s">
        <v>35</v>
      </c>
      <c r="Z31" s="206"/>
      <c r="AA31" s="206"/>
      <c r="AB31" s="207"/>
      <c r="AC31" s="129" t="s">
        <v>109</v>
      </c>
      <c r="AD31" s="130"/>
      <c r="AE31" s="130"/>
      <c r="AF31" s="131"/>
      <c r="AG31" s="51" t="s">
        <v>102</v>
      </c>
      <c r="AH31" s="52"/>
      <c r="AI31" s="52"/>
      <c r="AJ31" s="52"/>
      <c r="AK31" s="53"/>
      <c r="AL31" s="54" t="s">
        <v>103</v>
      </c>
      <c r="AM31" s="55"/>
      <c r="AN31" s="56"/>
      <c r="AO31" s="57">
        <v>45156</v>
      </c>
      <c r="AP31" s="58"/>
      <c r="AQ31" s="59"/>
      <c r="AR31" s="60" t="s">
        <v>111</v>
      </c>
      <c r="AS31" s="61"/>
      <c r="AT31" s="62"/>
      <c r="AU31" s="63">
        <v>248124.39</v>
      </c>
      <c r="AV31" s="64"/>
      <c r="AW31" s="65"/>
      <c r="AX31" s="66" t="s">
        <v>35</v>
      </c>
      <c r="AY31" s="67"/>
      <c r="AZ31" s="67"/>
      <c r="BA31" s="68"/>
      <c r="BB31" s="69" t="s">
        <v>35</v>
      </c>
      <c r="BC31" s="70"/>
      <c r="BD31" s="71"/>
      <c r="BE31" s="193" t="s">
        <v>35</v>
      </c>
      <c r="BF31" s="194"/>
      <c r="BG31" s="195"/>
      <c r="BH31" s="193">
        <v>0</v>
      </c>
      <c r="BI31" s="194"/>
      <c r="BJ31" s="194"/>
      <c r="BK31" s="195"/>
      <c r="BL31" s="196" t="s">
        <v>71</v>
      </c>
      <c r="BM31" s="197"/>
      <c r="BN31" s="198"/>
      <c r="BO31" s="179">
        <v>195049.8</v>
      </c>
      <c r="BP31" s="180"/>
      <c r="BQ31" s="180"/>
      <c r="BR31" s="181"/>
      <c r="BS31" s="179">
        <v>70987.600000000006</v>
      </c>
      <c r="BT31" s="180"/>
      <c r="BU31" s="180"/>
      <c r="BV31" s="181"/>
      <c r="BW31" s="179">
        <v>70987.600000000006</v>
      </c>
      <c r="BX31" s="180"/>
      <c r="BY31" s="180"/>
      <c r="BZ31" s="181"/>
      <c r="CA31" s="179">
        <v>70987.600000000006</v>
      </c>
      <c r="CB31" s="180"/>
      <c r="CC31" s="180"/>
      <c r="CD31" s="181"/>
      <c r="CE31" s="183" t="s">
        <v>38</v>
      </c>
      <c r="CF31" s="184"/>
      <c r="CG31" s="184"/>
      <c r="CH31" s="184"/>
      <c r="CI31" s="185"/>
    </row>
    <row r="32" spans="1:88" ht="110.25" customHeight="1" x14ac:dyDescent="0.25">
      <c r="A32" s="199" t="s">
        <v>116</v>
      </c>
      <c r="B32" s="200"/>
      <c r="C32" s="200"/>
      <c r="D32" s="201"/>
      <c r="E32" s="199" t="s">
        <v>53</v>
      </c>
      <c r="F32" s="200"/>
      <c r="G32" s="200"/>
      <c r="H32" s="200"/>
      <c r="I32" s="200"/>
      <c r="J32" s="200"/>
      <c r="K32" s="200"/>
      <c r="L32" s="201"/>
      <c r="M32" s="202" t="s">
        <v>54</v>
      </c>
      <c r="N32" s="203"/>
      <c r="O32" s="203"/>
      <c r="P32" s="204"/>
      <c r="Q32" s="51" t="s">
        <v>39</v>
      </c>
      <c r="R32" s="52"/>
      <c r="S32" s="52"/>
      <c r="T32" s="53"/>
      <c r="U32" s="205">
        <v>113550603.07949999</v>
      </c>
      <c r="V32" s="206"/>
      <c r="W32" s="206"/>
      <c r="X32" s="207"/>
      <c r="Y32" s="205">
        <v>5976347.5305000003</v>
      </c>
      <c r="Z32" s="206"/>
      <c r="AA32" s="206"/>
      <c r="AB32" s="207"/>
      <c r="AC32" s="129" t="s">
        <v>115</v>
      </c>
      <c r="AD32" s="130"/>
      <c r="AE32" s="130"/>
      <c r="AF32" s="131"/>
      <c r="AG32" s="51" t="s">
        <v>114</v>
      </c>
      <c r="AH32" s="52"/>
      <c r="AI32" s="52"/>
      <c r="AJ32" s="52"/>
      <c r="AK32" s="53"/>
      <c r="AL32" s="54" t="s">
        <v>113</v>
      </c>
      <c r="AM32" s="55"/>
      <c r="AN32" s="56"/>
      <c r="AO32" s="57">
        <v>45265</v>
      </c>
      <c r="AP32" s="58"/>
      <c r="AQ32" s="59"/>
      <c r="AR32" s="60" t="s">
        <v>51</v>
      </c>
      <c r="AS32" s="61"/>
      <c r="AT32" s="62"/>
      <c r="AU32" s="63">
        <v>5300000</v>
      </c>
      <c r="AV32" s="64"/>
      <c r="AW32" s="65"/>
      <c r="AX32" s="66" t="s">
        <v>35</v>
      </c>
      <c r="AY32" s="67"/>
      <c r="AZ32" s="67"/>
      <c r="BA32" s="68"/>
      <c r="BB32" s="69" t="s">
        <v>35</v>
      </c>
      <c r="BC32" s="70"/>
      <c r="BD32" s="71"/>
      <c r="BE32" s="193" t="s">
        <v>35</v>
      </c>
      <c r="BF32" s="194"/>
      <c r="BG32" s="195"/>
      <c r="BH32" s="193" t="s">
        <v>35</v>
      </c>
      <c r="BI32" s="194"/>
      <c r="BJ32" s="194"/>
      <c r="BK32" s="195"/>
      <c r="BL32" s="196" t="s">
        <v>72</v>
      </c>
      <c r="BM32" s="197"/>
      <c r="BN32" s="198"/>
      <c r="BO32" s="179">
        <v>0</v>
      </c>
      <c r="BP32" s="180"/>
      <c r="BQ32" s="180"/>
      <c r="BR32" s="181"/>
      <c r="BS32" s="179">
        <v>0</v>
      </c>
      <c r="BT32" s="180"/>
      <c r="BU32" s="180"/>
      <c r="BV32" s="181"/>
      <c r="BW32" s="179">
        <v>0</v>
      </c>
      <c r="BX32" s="180"/>
      <c r="BY32" s="180"/>
      <c r="BZ32" s="181"/>
      <c r="CA32" s="179">
        <v>0</v>
      </c>
      <c r="CB32" s="180"/>
      <c r="CC32" s="180"/>
      <c r="CD32" s="181"/>
      <c r="CE32" s="60" t="s">
        <v>38</v>
      </c>
      <c r="CF32" s="61"/>
      <c r="CG32" s="61"/>
      <c r="CH32" s="61"/>
      <c r="CI32" s="62"/>
    </row>
    <row r="33" spans="1:88" s="7" customFormat="1" ht="18" customHeight="1" x14ac:dyDescent="0.2">
      <c r="A33" s="190" t="s">
        <v>112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</row>
    <row r="34" spans="1:88" s="7" customFormat="1" ht="18" customHeight="1" x14ac:dyDescent="0.25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"/>
    </row>
    <row r="35" spans="1:88" s="7" customFormat="1" ht="18" customHeight="1" x14ac:dyDescent="0.25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"/>
    </row>
    <row r="36" spans="1:88" s="7" customFormat="1" ht="18" customHeight="1" x14ac:dyDescent="0.25">
      <c r="A36" s="8"/>
      <c r="B36" s="8"/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2"/>
    </row>
    <row r="37" spans="1:88" s="7" customFormat="1" ht="18" customHeight="1" x14ac:dyDescent="0.25">
      <c r="A37" s="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0"/>
      <c r="AA37" s="10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0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10"/>
      <c r="AZ37" s="50"/>
      <c r="BA37" s="50"/>
      <c r="BB37" s="50"/>
      <c r="BC37" s="50"/>
      <c r="BD37" s="50"/>
      <c r="BE37" s="50"/>
      <c r="BF37" s="50"/>
      <c r="BG37" s="50"/>
      <c r="BH37" s="50"/>
      <c r="BI37" s="1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"/>
      <c r="BW37" s="5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2"/>
    </row>
    <row r="38" spans="1:88" s="7" customFormat="1" ht="18" customHeight="1" x14ac:dyDescent="0.25">
      <c r="A38" s="8"/>
      <c r="B38" s="23" t="s">
        <v>68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0"/>
      <c r="N38" s="10"/>
      <c r="O38" s="23" t="s">
        <v>99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0"/>
      <c r="AA38" s="10"/>
      <c r="AB38" s="191" t="s">
        <v>70</v>
      </c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0"/>
      <c r="AN38" s="191" t="s">
        <v>117</v>
      </c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0"/>
      <c r="AZ38" s="189" t="s">
        <v>69</v>
      </c>
      <c r="BA38" s="189"/>
      <c r="BB38" s="189"/>
      <c r="BC38" s="189"/>
      <c r="BD38" s="189"/>
      <c r="BE38" s="189"/>
      <c r="BF38" s="189"/>
      <c r="BG38" s="189"/>
      <c r="BH38" s="189"/>
      <c r="BI38" s="10"/>
      <c r="BJ38" s="189" t="s">
        <v>64</v>
      </c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0"/>
      <c r="BW38" s="10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2"/>
    </row>
    <row r="39" spans="1:88" s="7" customFormat="1" ht="18" customHeight="1" x14ac:dyDescent="0.25">
      <c r="A39" s="8"/>
      <c r="B39" s="16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0"/>
      <c r="N39" s="10"/>
      <c r="O39" s="16" t="s">
        <v>88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0"/>
      <c r="AA39" s="10"/>
      <c r="AB39" s="16" t="s">
        <v>89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0"/>
      <c r="AN39" s="16" t="s">
        <v>119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0"/>
      <c r="AZ39" s="16" t="s">
        <v>66</v>
      </c>
      <c r="BA39" s="16"/>
      <c r="BB39" s="16"/>
      <c r="BC39" s="16"/>
      <c r="BD39" s="16"/>
      <c r="BE39" s="16"/>
      <c r="BF39" s="16"/>
      <c r="BG39" s="16"/>
      <c r="BH39" s="16"/>
      <c r="BI39" s="10"/>
      <c r="BJ39" s="16" t="s">
        <v>95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0"/>
      <c r="BW39" s="10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2"/>
    </row>
    <row r="40" spans="1:88" s="7" customFormat="1" ht="18" customHeight="1" x14ac:dyDescent="0.25">
      <c r="A40" s="8"/>
      <c r="B40" s="16" t="s">
        <v>74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92" t="s">
        <v>100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1"/>
      <c r="AA40" s="11"/>
      <c r="AB40" s="16" t="s">
        <v>75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/>
      <c r="AN40" s="16" t="s">
        <v>118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1"/>
      <c r="AZ40" s="16" t="s">
        <v>94</v>
      </c>
      <c r="BA40" s="16"/>
      <c r="BB40" s="16"/>
      <c r="BC40" s="16"/>
      <c r="BD40" s="16"/>
      <c r="BE40" s="16"/>
      <c r="BF40" s="16"/>
      <c r="BG40" s="16"/>
      <c r="BH40" s="16"/>
      <c r="BI40" s="11"/>
      <c r="BJ40" s="16" t="s">
        <v>73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1"/>
      <c r="BW40" s="11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2"/>
    </row>
    <row r="41" spans="1:88" s="7" customFormat="1" ht="18" customHeight="1" x14ac:dyDescent="0.25">
      <c r="A41" s="8"/>
      <c r="B41" s="16" t="s">
        <v>62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1"/>
      <c r="N41" s="11"/>
      <c r="O41" s="16" t="s">
        <v>62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1"/>
      <c r="AA41" s="11"/>
      <c r="AB41" s="16" t="s">
        <v>62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1"/>
      <c r="AN41" s="16" t="s">
        <v>67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6" t="s">
        <v>62</v>
      </c>
      <c r="BA41" s="16"/>
      <c r="BB41" s="16"/>
      <c r="BC41" s="16"/>
      <c r="BD41" s="16"/>
      <c r="BE41" s="16"/>
      <c r="BF41" s="16"/>
      <c r="BG41" s="16"/>
      <c r="BH41" s="16"/>
      <c r="BI41" s="11"/>
      <c r="BJ41" s="16" t="s">
        <v>65</v>
      </c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1"/>
      <c r="BW41" s="11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2"/>
    </row>
    <row r="42" spans="1:88" s="7" customFormat="1" ht="18" customHeight="1" x14ac:dyDescent="0.25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"/>
    </row>
    <row r="43" spans="1:88" s="7" customFormat="1" ht="18" customHeight="1" x14ac:dyDescent="0.25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"/>
    </row>
    <row r="44" spans="1:88" s="7" customFormat="1" ht="18" customHeight="1" x14ac:dyDescent="0.25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"/>
    </row>
    <row r="45" spans="1:88" s="7" customFormat="1" ht="18" customHeight="1" x14ac:dyDescent="0.25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"/>
    </row>
    <row r="46" spans="1:88" s="7" customFormat="1" ht="18" customHeight="1" x14ac:dyDescent="0.25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"/>
    </row>
    <row r="47" spans="1:88" s="7" customFormat="1" ht="18" customHeight="1" x14ac:dyDescent="0.25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"/>
    </row>
    <row r="48" spans="1:88" s="7" customFormat="1" ht="18" customHeight="1" x14ac:dyDescent="0.25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"/>
    </row>
    <row r="49" spans="1:88" s="7" customFormat="1" ht="18" customHeight="1" x14ac:dyDescent="0.25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"/>
    </row>
    <row r="50" spans="1:88" s="7" customFormat="1" ht="18" customHeight="1" x14ac:dyDescent="0.25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13"/>
      <c r="AS50" s="5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"/>
    </row>
    <row r="51" spans="1:88" s="7" customFormat="1" ht="18" customHeight="1" x14ac:dyDescent="0.25">
      <c r="A51" s="8"/>
      <c r="B51" s="8"/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2"/>
    </row>
  </sheetData>
  <sheetProtection selectLockedCells="1" selectUnlockedCells="1"/>
  <mergeCells count="333">
    <mergeCell ref="BL31:BN31"/>
    <mergeCell ref="BO31:BR31"/>
    <mergeCell ref="A30:D30"/>
    <mergeCell ref="E30:L30"/>
    <mergeCell ref="A32:D32"/>
    <mergeCell ref="E32:L32"/>
    <mergeCell ref="M32:P32"/>
    <mergeCell ref="Q32:T32"/>
    <mergeCell ref="U32:X32"/>
    <mergeCell ref="Y32:AB32"/>
    <mergeCell ref="AC32:AF32"/>
    <mergeCell ref="AG32:AK32"/>
    <mergeCell ref="AL32:AN32"/>
    <mergeCell ref="AO32:AQ32"/>
    <mergeCell ref="AR32:AT32"/>
    <mergeCell ref="AU32:AW32"/>
    <mergeCell ref="AX32:BA32"/>
    <mergeCell ref="BB32:BD32"/>
    <mergeCell ref="BE32:BG32"/>
    <mergeCell ref="BH32:BK32"/>
    <mergeCell ref="BL32:BN32"/>
    <mergeCell ref="BO32:BR32"/>
    <mergeCell ref="AB41:AL41"/>
    <mergeCell ref="AB40:AL40"/>
    <mergeCell ref="AN38:AX38"/>
    <mergeCell ref="AN41:AX41"/>
    <mergeCell ref="BE30:BG30"/>
    <mergeCell ref="BH30:BK30"/>
    <mergeCell ref="BL30:BN30"/>
    <mergeCell ref="BO30:BR30"/>
    <mergeCell ref="A31:D31"/>
    <mergeCell ref="E31:L31"/>
    <mergeCell ref="M31:P31"/>
    <mergeCell ref="Q31:T31"/>
    <mergeCell ref="U31:X31"/>
    <mergeCell ref="Y31:AB31"/>
    <mergeCell ref="AC31:AF31"/>
    <mergeCell ref="AG31:AK31"/>
    <mergeCell ref="AL31:AN31"/>
    <mergeCell ref="AO31:AQ31"/>
    <mergeCell ref="AR31:AT31"/>
    <mergeCell ref="AU31:AW31"/>
    <mergeCell ref="AX31:BA31"/>
    <mergeCell ref="BB31:BD31"/>
    <mergeCell ref="BE31:BG31"/>
    <mergeCell ref="BH31:BK31"/>
    <mergeCell ref="CA32:CD32"/>
    <mergeCell ref="CE32:CI32"/>
    <mergeCell ref="CE29:CI29"/>
    <mergeCell ref="BL29:BN29"/>
    <mergeCell ref="AZ38:BH38"/>
    <mergeCell ref="AZ39:BH39"/>
    <mergeCell ref="AZ40:BH40"/>
    <mergeCell ref="AZ41:BH41"/>
    <mergeCell ref="AN40:AX40"/>
    <mergeCell ref="AN39:AX39"/>
    <mergeCell ref="A33:CJ33"/>
    <mergeCell ref="BJ38:BU38"/>
    <mergeCell ref="BX38:CI38"/>
    <mergeCell ref="BX41:CI41"/>
    <mergeCell ref="BX40:CI40"/>
    <mergeCell ref="BX39:CI39"/>
    <mergeCell ref="BJ39:BU39"/>
    <mergeCell ref="BJ40:BU40"/>
    <mergeCell ref="BJ41:BU41"/>
    <mergeCell ref="AO37:AX37"/>
    <mergeCell ref="O40:Y40"/>
    <mergeCell ref="O41:Y41"/>
    <mergeCell ref="AB38:AL38"/>
    <mergeCell ref="AB39:AL39"/>
    <mergeCell ref="BE27:BG27"/>
    <mergeCell ref="BH27:BK27"/>
    <mergeCell ref="BL27:BN27"/>
    <mergeCell ref="BS27:BV27"/>
    <mergeCell ref="BW27:BZ27"/>
    <mergeCell ref="CA27:CD27"/>
    <mergeCell ref="CE27:CI27"/>
    <mergeCell ref="BO27:BR27"/>
    <mergeCell ref="BJ37:BU37"/>
    <mergeCell ref="BX37:CI37"/>
    <mergeCell ref="BO28:BR28"/>
    <mergeCell ref="BW28:BZ28"/>
    <mergeCell ref="CA28:CD28"/>
    <mergeCell ref="CE28:CI28"/>
    <mergeCell ref="BS30:BV30"/>
    <mergeCell ref="BW30:BZ30"/>
    <mergeCell ref="CA30:CD30"/>
    <mergeCell ref="CE30:CI30"/>
    <mergeCell ref="BS31:BV31"/>
    <mergeCell ref="BW31:BZ31"/>
    <mergeCell ref="CA31:CD31"/>
    <mergeCell ref="CE31:CI31"/>
    <mergeCell ref="BS32:BV32"/>
    <mergeCell ref="BW32:BZ32"/>
    <mergeCell ref="A27:D27"/>
    <mergeCell ref="E27:L27"/>
    <mergeCell ref="M27:P27"/>
    <mergeCell ref="Q27:T27"/>
    <mergeCell ref="U27:X27"/>
    <mergeCell ref="Y27:AB27"/>
    <mergeCell ref="AC27:AF27"/>
    <mergeCell ref="AG27:AK27"/>
    <mergeCell ref="AL27:AN27"/>
    <mergeCell ref="M30:P30"/>
    <mergeCell ref="Q30:T30"/>
    <mergeCell ref="U30:X30"/>
    <mergeCell ref="Y30:AB30"/>
    <mergeCell ref="AC30:AF30"/>
    <mergeCell ref="A11:F11"/>
    <mergeCell ref="G11:O11"/>
    <mergeCell ref="A12:F12"/>
    <mergeCell ref="G12:O12"/>
    <mergeCell ref="A13:F13"/>
    <mergeCell ref="G13:O13"/>
    <mergeCell ref="A19:D21"/>
    <mergeCell ref="E19:L21"/>
    <mergeCell ref="M19:P19"/>
    <mergeCell ref="Q19:T21"/>
    <mergeCell ref="U19:X19"/>
    <mergeCell ref="Y19:AB19"/>
    <mergeCell ref="Y21:AB21"/>
    <mergeCell ref="A18:D18"/>
    <mergeCell ref="E18:L18"/>
    <mergeCell ref="M18:P18"/>
    <mergeCell ref="Q18:T18"/>
    <mergeCell ref="U18:X18"/>
    <mergeCell ref="Y18:AB18"/>
    <mergeCell ref="A1:CI4"/>
    <mergeCell ref="A5:CI5"/>
    <mergeCell ref="A6:CI6"/>
    <mergeCell ref="A8:CI8"/>
    <mergeCell ref="A9:CI9"/>
    <mergeCell ref="A10:F10"/>
    <mergeCell ref="G10:O10"/>
    <mergeCell ref="A15:D17"/>
    <mergeCell ref="E15:L17"/>
    <mergeCell ref="M15:AB15"/>
    <mergeCell ref="AC15:AK15"/>
    <mergeCell ref="AL15:BA15"/>
    <mergeCell ref="BB15:BG15"/>
    <mergeCell ref="AL16:AN17"/>
    <mergeCell ref="AO16:AQ17"/>
    <mergeCell ref="AR16:AT17"/>
    <mergeCell ref="AU16:AW17"/>
    <mergeCell ref="CJ15:CJ17"/>
    <mergeCell ref="M16:P17"/>
    <mergeCell ref="Q16:T17"/>
    <mergeCell ref="U16:X17"/>
    <mergeCell ref="Y16:AB17"/>
    <mergeCell ref="AC16:AF17"/>
    <mergeCell ref="AG16:AK17"/>
    <mergeCell ref="AX16:BA17"/>
    <mergeCell ref="BB16:BD17"/>
    <mergeCell ref="BE16:BG17"/>
    <mergeCell ref="BL16:BN17"/>
    <mergeCell ref="BO16:BR17"/>
    <mergeCell ref="BS16:BV17"/>
    <mergeCell ref="BH15:BK17"/>
    <mergeCell ref="BL15:CD15"/>
    <mergeCell ref="BW16:BZ17"/>
    <mergeCell ref="CA16:CD17"/>
    <mergeCell ref="CE15:CI17"/>
    <mergeCell ref="CA18:CD18"/>
    <mergeCell ref="CE18:CI18"/>
    <mergeCell ref="AX18:BA18"/>
    <mergeCell ref="BB18:BD18"/>
    <mergeCell ref="BE18:BG18"/>
    <mergeCell ref="BH18:BK18"/>
    <mergeCell ref="BL18:BN18"/>
    <mergeCell ref="BO18:BR18"/>
    <mergeCell ref="AC18:AF18"/>
    <mergeCell ref="AG18:AK18"/>
    <mergeCell ref="AL18:AN18"/>
    <mergeCell ref="AO18:AQ18"/>
    <mergeCell ref="AR18:AT18"/>
    <mergeCell ref="AU18:AW18"/>
    <mergeCell ref="BS18:BV18"/>
    <mergeCell ref="BW18:BZ18"/>
    <mergeCell ref="M20:P20"/>
    <mergeCell ref="U20:X20"/>
    <mergeCell ref="Y20:AB20"/>
    <mergeCell ref="M21:P21"/>
    <mergeCell ref="U21:X21"/>
    <mergeCell ref="AX19:BA21"/>
    <mergeCell ref="BB19:BD21"/>
    <mergeCell ref="BE19:BG21"/>
    <mergeCell ref="AG19:AK21"/>
    <mergeCell ref="AL19:AN21"/>
    <mergeCell ref="AO19:AQ21"/>
    <mergeCell ref="AR19:AT21"/>
    <mergeCell ref="AU19:AW21"/>
    <mergeCell ref="BS19:BV21"/>
    <mergeCell ref="BW19:BZ21"/>
    <mergeCell ref="CA19:CD21"/>
    <mergeCell ref="BH19:BK21"/>
    <mergeCell ref="BL19:BN21"/>
    <mergeCell ref="BO19:BR21"/>
    <mergeCell ref="AC19:AF21"/>
    <mergeCell ref="CE19:CI21"/>
    <mergeCell ref="CJ19:CJ21"/>
    <mergeCell ref="A22:D24"/>
    <mergeCell ref="E22:L24"/>
    <mergeCell ref="M22:P22"/>
    <mergeCell ref="Q22:T24"/>
    <mergeCell ref="U22:X22"/>
    <mergeCell ref="Y22:AB22"/>
    <mergeCell ref="M23:P23"/>
    <mergeCell ref="U23:X23"/>
    <mergeCell ref="Y23:AB23"/>
    <mergeCell ref="M24:P24"/>
    <mergeCell ref="Y25:AB25"/>
    <mergeCell ref="CE22:CI24"/>
    <mergeCell ref="CJ22:CJ24"/>
    <mergeCell ref="BB22:BD24"/>
    <mergeCell ref="BE22:BG24"/>
    <mergeCell ref="BH22:BK24"/>
    <mergeCell ref="BL22:BN24"/>
    <mergeCell ref="U24:X24"/>
    <mergeCell ref="AX22:BA24"/>
    <mergeCell ref="Y24:AB24"/>
    <mergeCell ref="BS22:BV24"/>
    <mergeCell ref="BW22:BZ24"/>
    <mergeCell ref="CA22:CD24"/>
    <mergeCell ref="BO22:BR24"/>
    <mergeCell ref="AC22:AF24"/>
    <mergeCell ref="AG22:AK24"/>
    <mergeCell ref="AL22:AN24"/>
    <mergeCell ref="AO22:AQ24"/>
    <mergeCell ref="AR22:AT24"/>
    <mergeCell ref="AU22:AW24"/>
    <mergeCell ref="CE25:CI25"/>
    <mergeCell ref="BH25:BK25"/>
    <mergeCell ref="BL25:BN25"/>
    <mergeCell ref="BO25:BR25"/>
    <mergeCell ref="A26:D26"/>
    <mergeCell ref="E26:L26"/>
    <mergeCell ref="M26:P26"/>
    <mergeCell ref="Q26:T26"/>
    <mergeCell ref="U26:X26"/>
    <mergeCell ref="Y26:AB26"/>
    <mergeCell ref="AX25:BA25"/>
    <mergeCell ref="BB25:BD25"/>
    <mergeCell ref="BE25:BG25"/>
    <mergeCell ref="AC25:AF25"/>
    <mergeCell ref="AG25:AK25"/>
    <mergeCell ref="AL25:AN25"/>
    <mergeCell ref="AO25:AQ25"/>
    <mergeCell ref="AR25:AT25"/>
    <mergeCell ref="AU25:AW25"/>
    <mergeCell ref="A25:D25"/>
    <mergeCell ref="E25:L25"/>
    <mergeCell ref="M25:P25"/>
    <mergeCell ref="Q25:T25"/>
    <mergeCell ref="U25:X25"/>
    <mergeCell ref="AC26:AF26"/>
    <mergeCell ref="AG26:AK26"/>
    <mergeCell ref="AL26:AN26"/>
    <mergeCell ref="AO26:AQ26"/>
    <mergeCell ref="BS25:BV25"/>
    <mergeCell ref="BW25:BZ25"/>
    <mergeCell ref="CA25:CD25"/>
    <mergeCell ref="BS26:BV26"/>
    <mergeCell ref="BW26:BZ26"/>
    <mergeCell ref="CA26:CD26"/>
    <mergeCell ref="CE26:CI26"/>
    <mergeCell ref="AX26:BA26"/>
    <mergeCell ref="BB26:BD26"/>
    <mergeCell ref="BE26:BG26"/>
    <mergeCell ref="BH26:BK26"/>
    <mergeCell ref="BL26:BN26"/>
    <mergeCell ref="BO26:BR26"/>
    <mergeCell ref="AG30:AK30"/>
    <mergeCell ref="AL30:AN30"/>
    <mergeCell ref="AO30:AQ30"/>
    <mergeCell ref="AR30:AT30"/>
    <mergeCell ref="AU30:AW30"/>
    <mergeCell ref="AX30:BA30"/>
    <mergeCell ref="BB30:BD30"/>
    <mergeCell ref="AR26:AT26"/>
    <mergeCell ref="AU26:AW26"/>
    <mergeCell ref="AO27:AQ27"/>
    <mergeCell ref="AR27:AT27"/>
    <mergeCell ref="AU27:AW27"/>
    <mergeCell ref="AX27:BA27"/>
    <mergeCell ref="BB27:BD27"/>
    <mergeCell ref="BB28:BD28"/>
    <mergeCell ref="BE28:BG28"/>
    <mergeCell ref="BH28:BK28"/>
    <mergeCell ref="BL28:BN28"/>
    <mergeCell ref="AU29:AW29"/>
    <mergeCell ref="BS28:BV28"/>
    <mergeCell ref="B39:L39"/>
    <mergeCell ref="B40:L40"/>
    <mergeCell ref="AL28:AN28"/>
    <mergeCell ref="AO28:AQ28"/>
    <mergeCell ref="AR28:AT28"/>
    <mergeCell ref="AU28:AW28"/>
    <mergeCell ref="Y29:AB29"/>
    <mergeCell ref="AX28:BA28"/>
    <mergeCell ref="O37:Y37"/>
    <mergeCell ref="AB37:AL37"/>
    <mergeCell ref="A28:D28"/>
    <mergeCell ref="E28:L28"/>
    <mergeCell ref="M28:P28"/>
    <mergeCell ref="Q28:T28"/>
    <mergeCell ref="U28:X28"/>
    <mergeCell ref="Y28:AB28"/>
    <mergeCell ref="AC28:AF28"/>
    <mergeCell ref="AG28:AK28"/>
    <mergeCell ref="B41:L41"/>
    <mergeCell ref="BS29:BV29"/>
    <mergeCell ref="BW29:BZ29"/>
    <mergeCell ref="CA29:CD29"/>
    <mergeCell ref="AG29:AK29"/>
    <mergeCell ref="AL29:AN29"/>
    <mergeCell ref="AO29:AQ29"/>
    <mergeCell ref="AR29:AT29"/>
    <mergeCell ref="B37:L37"/>
    <mergeCell ref="B38:L38"/>
    <mergeCell ref="AX29:BA29"/>
    <mergeCell ref="BB29:BD29"/>
    <mergeCell ref="BE29:BG29"/>
    <mergeCell ref="BH29:BK29"/>
    <mergeCell ref="AC29:AF29"/>
    <mergeCell ref="A29:D29"/>
    <mergeCell ref="E29:L29"/>
    <mergeCell ref="M29:P29"/>
    <mergeCell ref="Q29:T29"/>
    <mergeCell ref="U29:X29"/>
    <mergeCell ref="O38:Y38"/>
    <mergeCell ref="O39:Y39"/>
    <mergeCell ref="BO29:BR29"/>
    <mergeCell ref="AZ37:BH37"/>
  </mergeCells>
  <pageMargins left="1.299212598425197" right="0.39370078740157483" top="0.39370078740157483" bottom="0.6692913385826772" header="0.51181102362204722" footer="0.31496062992125984"/>
  <pageSetup paperSize="8" scale="44" firstPageNumber="0" orientation="landscape" verticalDpi="300" r:id="rId1"/>
  <headerFooter alignWithMargins="0">
    <oddFooter>&amp;R&amp;"Arial Narrow,Negrito"&amp;P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51"/>
  <sheetViews>
    <sheetView showGridLines="0" tabSelected="1" view="pageBreakPreview" topLeftCell="T1" zoomScaleSheetLayoutView="100" workbookViewId="0">
      <selection activeCell="BW31" sqref="BW31:BZ31"/>
    </sheetView>
  </sheetViews>
  <sheetFormatPr defaultColWidth="3.7109375" defaultRowHeight="18" customHeight="1" x14ac:dyDescent="0.25"/>
  <cols>
    <col min="1" max="4" width="3.7109375" style="1"/>
    <col min="5" max="5" width="4.28515625" style="1" customWidth="1"/>
    <col min="6" max="17" width="3.7109375" style="1"/>
    <col min="18" max="19" width="2.7109375" style="1" customWidth="1"/>
    <col min="20" max="21" width="3.7109375" style="1"/>
    <col min="22" max="23" width="4.28515625" style="1" customWidth="1"/>
    <col min="24" max="26" width="3.7109375" style="1"/>
    <col min="27" max="27" width="4.7109375" style="1" customWidth="1"/>
    <col min="28" max="28" width="4.42578125" style="1" customWidth="1"/>
    <col min="29" max="29" width="3.7109375" style="1"/>
    <col min="30" max="31" width="4.28515625" style="1" customWidth="1"/>
    <col min="32" max="47" width="3.7109375" style="1"/>
    <col min="48" max="49" width="4.7109375" style="1" customWidth="1"/>
    <col min="50" max="56" width="3.7109375" style="1"/>
    <col min="57" max="57" width="4.85546875" style="1" customWidth="1"/>
    <col min="58" max="58" width="3.85546875" style="1" customWidth="1"/>
    <col min="59" max="59" width="6.140625" style="1" customWidth="1"/>
    <col min="60" max="83" width="3.7109375" style="1"/>
    <col min="84" max="86" width="4.7109375" style="1" customWidth="1"/>
    <col min="87" max="87" width="3.7109375" style="1"/>
    <col min="88" max="88" width="15.28515625" style="2" hidden="1" customWidth="1"/>
    <col min="89" max="16384" width="3.7109375" style="3"/>
  </cols>
  <sheetData>
    <row r="1" spans="1:88" ht="18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</row>
    <row r="2" spans="1:88" ht="18" customHeight="1" x14ac:dyDescent="0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</row>
    <row r="3" spans="1:88" ht="18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</row>
    <row r="4" spans="1:88" ht="18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</row>
    <row r="5" spans="1:88" ht="20.100000000000001" customHeight="1" x14ac:dyDescent="0.2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</row>
    <row r="6" spans="1:88" ht="20.100000000000001" customHeight="1" x14ac:dyDescent="0.25">
      <c r="A6" s="124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</row>
    <row r="7" spans="1:88" ht="20.100000000000001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</row>
    <row r="8" spans="1:88" ht="39.950000000000003" customHeight="1" x14ac:dyDescent="0.25">
      <c r="A8" s="125" t="s">
        <v>98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</row>
    <row r="9" spans="1:88" ht="18" customHeight="1" x14ac:dyDescent="0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</row>
    <row r="10" spans="1:88" ht="18" customHeight="1" x14ac:dyDescent="0.25">
      <c r="A10" s="126" t="s">
        <v>2</v>
      </c>
      <c r="B10" s="126"/>
      <c r="C10" s="126"/>
      <c r="D10" s="126"/>
      <c r="E10" s="126"/>
      <c r="F10" s="126"/>
      <c r="G10" s="127" t="s">
        <v>1</v>
      </c>
      <c r="H10" s="127"/>
      <c r="I10" s="127"/>
      <c r="J10" s="127"/>
      <c r="K10" s="127"/>
      <c r="L10" s="127"/>
      <c r="M10" s="127"/>
      <c r="N10" s="127"/>
      <c r="O10" s="12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8" ht="18" customHeight="1" x14ac:dyDescent="0.25">
      <c r="A11" s="126" t="s">
        <v>3</v>
      </c>
      <c r="B11" s="126"/>
      <c r="C11" s="126"/>
      <c r="D11" s="126"/>
      <c r="E11" s="126"/>
      <c r="F11" s="126"/>
      <c r="G11" s="127">
        <v>2301</v>
      </c>
      <c r="H11" s="127"/>
      <c r="I11" s="127"/>
      <c r="J11" s="127"/>
      <c r="K11" s="127"/>
      <c r="L11" s="127"/>
      <c r="M11" s="127"/>
      <c r="N11" s="127"/>
      <c r="O11" s="1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8" ht="18" customHeight="1" x14ac:dyDescent="0.25">
      <c r="A12" s="126" t="s">
        <v>4</v>
      </c>
      <c r="B12" s="126"/>
      <c r="C12" s="126"/>
      <c r="D12" s="126"/>
      <c r="E12" s="126"/>
      <c r="F12" s="126"/>
      <c r="G12" s="127">
        <v>2023</v>
      </c>
      <c r="H12" s="127"/>
      <c r="I12" s="127"/>
      <c r="J12" s="127"/>
      <c r="K12" s="127"/>
      <c r="L12" s="127"/>
      <c r="M12" s="127"/>
      <c r="N12" s="127"/>
      <c r="O12" s="1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8" s="7" customFormat="1" ht="18" customHeight="1" x14ac:dyDescent="0.25">
      <c r="A13" s="126" t="s">
        <v>5</v>
      </c>
      <c r="B13" s="126"/>
      <c r="C13" s="126"/>
      <c r="D13" s="126"/>
      <c r="E13" s="126"/>
      <c r="F13" s="126"/>
      <c r="G13" s="127" t="s">
        <v>135</v>
      </c>
      <c r="H13" s="127"/>
      <c r="I13" s="127"/>
      <c r="J13" s="127"/>
      <c r="K13" s="127"/>
      <c r="L13" s="127"/>
      <c r="M13" s="127"/>
      <c r="N13" s="127"/>
      <c r="O13" s="127"/>
      <c r="P13" s="6"/>
      <c r="Q13" s="6"/>
      <c r="R13" s="5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2"/>
    </row>
    <row r="14" spans="1:88" s="7" customFormat="1" ht="18" customHeight="1" thickBot="1" x14ac:dyDescent="0.3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2"/>
    </row>
    <row r="15" spans="1:88" ht="24.95" customHeight="1" thickBot="1" x14ac:dyDescent="0.25">
      <c r="A15" s="121" t="s">
        <v>6</v>
      </c>
      <c r="B15" s="121"/>
      <c r="C15" s="121"/>
      <c r="D15" s="121"/>
      <c r="E15" s="121" t="s">
        <v>7</v>
      </c>
      <c r="F15" s="121"/>
      <c r="G15" s="121"/>
      <c r="H15" s="121"/>
      <c r="I15" s="121"/>
      <c r="J15" s="121"/>
      <c r="K15" s="121"/>
      <c r="L15" s="121"/>
      <c r="M15" s="120" t="s">
        <v>8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 t="s">
        <v>9</v>
      </c>
      <c r="AD15" s="120"/>
      <c r="AE15" s="120"/>
      <c r="AF15" s="120"/>
      <c r="AG15" s="120"/>
      <c r="AH15" s="120"/>
      <c r="AI15" s="120"/>
      <c r="AJ15" s="120"/>
      <c r="AK15" s="120"/>
      <c r="AL15" s="120" t="s">
        <v>10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 t="s">
        <v>11</v>
      </c>
      <c r="BC15" s="120"/>
      <c r="BD15" s="120"/>
      <c r="BE15" s="120"/>
      <c r="BF15" s="120"/>
      <c r="BG15" s="120"/>
      <c r="BH15" s="120" t="s">
        <v>12</v>
      </c>
      <c r="BI15" s="120"/>
      <c r="BJ15" s="120"/>
      <c r="BK15" s="120"/>
      <c r="BL15" s="120" t="s">
        <v>13</v>
      </c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 t="s">
        <v>14</v>
      </c>
      <c r="CF15" s="120"/>
      <c r="CG15" s="120"/>
      <c r="CH15" s="120"/>
      <c r="CI15" s="120"/>
      <c r="CJ15" s="119" t="s">
        <v>15</v>
      </c>
    </row>
    <row r="16" spans="1:88" ht="35.1" customHeight="1" thickBot="1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0" t="s">
        <v>16</v>
      </c>
      <c r="N16" s="120"/>
      <c r="O16" s="120"/>
      <c r="P16" s="120"/>
      <c r="Q16" s="120" t="s">
        <v>17</v>
      </c>
      <c r="R16" s="120"/>
      <c r="S16" s="120"/>
      <c r="T16" s="120"/>
      <c r="U16" s="121" t="s">
        <v>18</v>
      </c>
      <c r="V16" s="121"/>
      <c r="W16" s="121"/>
      <c r="X16" s="121"/>
      <c r="Y16" s="121" t="s">
        <v>19</v>
      </c>
      <c r="Z16" s="121"/>
      <c r="AA16" s="121"/>
      <c r="AB16" s="121"/>
      <c r="AC16" s="120" t="s">
        <v>20</v>
      </c>
      <c r="AD16" s="120"/>
      <c r="AE16" s="120"/>
      <c r="AF16" s="120"/>
      <c r="AG16" s="120" t="s">
        <v>21</v>
      </c>
      <c r="AH16" s="120"/>
      <c r="AI16" s="120"/>
      <c r="AJ16" s="120"/>
      <c r="AK16" s="120"/>
      <c r="AL16" s="120" t="s">
        <v>16</v>
      </c>
      <c r="AM16" s="120"/>
      <c r="AN16" s="120"/>
      <c r="AO16" s="121" t="s">
        <v>22</v>
      </c>
      <c r="AP16" s="121"/>
      <c r="AQ16" s="121"/>
      <c r="AR16" s="120" t="s">
        <v>23</v>
      </c>
      <c r="AS16" s="120"/>
      <c r="AT16" s="120"/>
      <c r="AU16" s="128" t="s">
        <v>24</v>
      </c>
      <c r="AV16" s="128"/>
      <c r="AW16" s="128"/>
      <c r="AX16" s="121" t="s">
        <v>25</v>
      </c>
      <c r="AY16" s="121"/>
      <c r="AZ16" s="121"/>
      <c r="BA16" s="121"/>
      <c r="BB16" s="121" t="s">
        <v>26</v>
      </c>
      <c r="BC16" s="121"/>
      <c r="BD16" s="121"/>
      <c r="BE16" s="121" t="s">
        <v>27</v>
      </c>
      <c r="BF16" s="121"/>
      <c r="BG16" s="121"/>
      <c r="BH16" s="120"/>
      <c r="BI16" s="120"/>
      <c r="BJ16" s="120"/>
      <c r="BK16" s="120"/>
      <c r="BL16" s="121" t="s">
        <v>28</v>
      </c>
      <c r="BM16" s="121"/>
      <c r="BN16" s="121"/>
      <c r="BO16" s="121" t="s">
        <v>29</v>
      </c>
      <c r="BP16" s="121"/>
      <c r="BQ16" s="121"/>
      <c r="BR16" s="121"/>
      <c r="BS16" s="121" t="s">
        <v>30</v>
      </c>
      <c r="BT16" s="121"/>
      <c r="BU16" s="121"/>
      <c r="BV16" s="121"/>
      <c r="BW16" s="121" t="s">
        <v>31</v>
      </c>
      <c r="BX16" s="121"/>
      <c r="BY16" s="121"/>
      <c r="BZ16" s="121"/>
      <c r="CA16" s="121" t="s">
        <v>32</v>
      </c>
      <c r="CB16" s="121"/>
      <c r="CC16" s="121"/>
      <c r="CD16" s="121"/>
      <c r="CE16" s="120"/>
      <c r="CF16" s="120"/>
      <c r="CG16" s="120"/>
      <c r="CH16" s="120"/>
      <c r="CI16" s="120"/>
      <c r="CJ16" s="119"/>
    </row>
    <row r="17" spans="1:88" ht="35.1" customHeight="1" thickBot="1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0"/>
      <c r="N17" s="120"/>
      <c r="O17" s="120"/>
      <c r="P17" s="120"/>
      <c r="Q17" s="120"/>
      <c r="R17" s="120"/>
      <c r="S17" s="120"/>
      <c r="T17" s="120"/>
      <c r="U17" s="121"/>
      <c r="V17" s="121"/>
      <c r="W17" s="121"/>
      <c r="X17" s="121"/>
      <c r="Y17" s="121"/>
      <c r="Z17" s="121"/>
      <c r="AA17" s="121"/>
      <c r="AB17" s="121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1"/>
      <c r="AP17" s="121"/>
      <c r="AQ17" s="121"/>
      <c r="AR17" s="120"/>
      <c r="AS17" s="120"/>
      <c r="AT17" s="120"/>
      <c r="AU17" s="128"/>
      <c r="AV17" s="128"/>
      <c r="AW17" s="128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0"/>
      <c r="BI17" s="120"/>
      <c r="BJ17" s="120"/>
      <c r="BK17" s="120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0"/>
      <c r="CF17" s="120"/>
      <c r="CG17" s="120"/>
      <c r="CH17" s="120"/>
      <c r="CI17" s="120"/>
      <c r="CJ17" s="119"/>
    </row>
    <row r="18" spans="1:88" ht="96" customHeight="1" x14ac:dyDescent="0.25">
      <c r="A18" s="132" t="s">
        <v>33</v>
      </c>
      <c r="B18" s="132"/>
      <c r="C18" s="132"/>
      <c r="D18" s="132"/>
      <c r="E18" s="133" t="s">
        <v>34</v>
      </c>
      <c r="F18" s="134"/>
      <c r="G18" s="134"/>
      <c r="H18" s="134"/>
      <c r="I18" s="134"/>
      <c r="J18" s="134"/>
      <c r="K18" s="134"/>
      <c r="L18" s="135"/>
      <c r="M18" s="117" t="s">
        <v>35</v>
      </c>
      <c r="N18" s="117"/>
      <c r="O18" s="117"/>
      <c r="P18" s="117"/>
      <c r="Q18" s="117" t="s">
        <v>35</v>
      </c>
      <c r="R18" s="117"/>
      <c r="S18" s="117"/>
      <c r="T18" s="117"/>
      <c r="U18" s="136" t="s">
        <v>35</v>
      </c>
      <c r="V18" s="136"/>
      <c r="W18" s="136"/>
      <c r="X18" s="136"/>
      <c r="Y18" s="136" t="s">
        <v>35</v>
      </c>
      <c r="Z18" s="136"/>
      <c r="AA18" s="136"/>
      <c r="AB18" s="136"/>
      <c r="AC18" s="49">
        <v>11380698000134</v>
      </c>
      <c r="AD18" s="49"/>
      <c r="AE18" s="49"/>
      <c r="AF18" s="49"/>
      <c r="AG18" s="116" t="s">
        <v>36</v>
      </c>
      <c r="AH18" s="116"/>
      <c r="AI18" s="116"/>
      <c r="AJ18" s="116"/>
      <c r="AK18" s="116"/>
      <c r="AL18" s="90">
        <v>2301062017</v>
      </c>
      <c r="AM18" s="90"/>
      <c r="AN18" s="90"/>
      <c r="AO18" s="111">
        <v>29082017</v>
      </c>
      <c r="AP18" s="111"/>
      <c r="AQ18" s="111"/>
      <c r="AR18" s="117" t="s">
        <v>37</v>
      </c>
      <c r="AS18" s="117"/>
      <c r="AT18" s="117"/>
      <c r="AU18" s="118">
        <v>12836023.57</v>
      </c>
      <c r="AV18" s="118"/>
      <c r="AW18" s="118"/>
      <c r="AX18" s="111" t="s">
        <v>35</v>
      </c>
      <c r="AY18" s="111"/>
      <c r="AZ18" s="111"/>
      <c r="BA18" s="111"/>
      <c r="BB18" s="112">
        <v>45201</v>
      </c>
      <c r="BC18" s="112"/>
      <c r="BD18" s="112"/>
      <c r="BE18" s="113">
        <f>SUM([1]MEDIÇÕES!$M$16:$M$19)-553451.45</f>
        <v>2132895.7700000005</v>
      </c>
      <c r="BF18" s="113"/>
      <c r="BG18" s="113"/>
      <c r="BH18" s="114">
        <f>SUM([1]MEDIÇÕES!$M$15)+SUM([1]MEDIÇÕES!$M$20:$M$23)</f>
        <v>4265206.22</v>
      </c>
      <c r="BI18" s="114"/>
      <c r="BJ18" s="114"/>
      <c r="BK18" s="114"/>
      <c r="BL18" s="115">
        <v>449035</v>
      </c>
      <c r="BM18" s="115"/>
      <c r="BN18" s="115"/>
      <c r="BO18" s="109">
        <v>0</v>
      </c>
      <c r="BP18" s="109"/>
      <c r="BQ18" s="109"/>
      <c r="BR18" s="109"/>
      <c r="BS18" s="109">
        <v>0</v>
      </c>
      <c r="BT18" s="109"/>
      <c r="BU18" s="109"/>
      <c r="BV18" s="109"/>
      <c r="BW18" s="109">
        <v>0</v>
      </c>
      <c r="BX18" s="109"/>
      <c r="BY18" s="109"/>
      <c r="BZ18" s="109"/>
      <c r="CA18" s="109">
        <v>16157738.584999997</v>
      </c>
      <c r="CB18" s="109"/>
      <c r="CC18" s="109"/>
      <c r="CD18" s="109"/>
      <c r="CE18" s="110" t="s">
        <v>38</v>
      </c>
      <c r="CF18" s="110"/>
      <c r="CG18" s="110"/>
      <c r="CH18" s="110"/>
      <c r="CI18" s="84"/>
      <c r="CJ18" s="15"/>
    </row>
    <row r="19" spans="1:88" ht="38.1" hidden="1" customHeight="1" x14ac:dyDescent="0.2">
      <c r="A19" s="47" t="s">
        <v>41</v>
      </c>
      <c r="B19" s="47"/>
      <c r="C19" s="47"/>
      <c r="D19" s="47"/>
      <c r="E19" s="91" t="s">
        <v>42</v>
      </c>
      <c r="F19" s="92"/>
      <c r="G19" s="92"/>
      <c r="H19" s="92"/>
      <c r="I19" s="92"/>
      <c r="J19" s="92"/>
      <c r="K19" s="92"/>
      <c r="L19" s="93"/>
      <c r="M19" s="100" t="s">
        <v>43</v>
      </c>
      <c r="N19" s="100"/>
      <c r="O19" s="100"/>
      <c r="P19" s="100"/>
      <c r="Q19" s="47" t="s">
        <v>39</v>
      </c>
      <c r="R19" s="47"/>
      <c r="S19" s="47"/>
      <c r="T19" s="47"/>
      <c r="U19" s="101">
        <v>40790000</v>
      </c>
      <c r="V19" s="101"/>
      <c r="W19" s="101"/>
      <c r="X19" s="101"/>
      <c r="Y19" s="102">
        <v>4620000</v>
      </c>
      <c r="Z19" s="102"/>
      <c r="AA19" s="102"/>
      <c r="AB19" s="102"/>
      <c r="AC19" s="49">
        <v>11380698000134</v>
      </c>
      <c r="AD19" s="49"/>
      <c r="AE19" s="49"/>
      <c r="AF19" s="49"/>
      <c r="AG19" s="47" t="s">
        <v>36</v>
      </c>
      <c r="AH19" s="47"/>
      <c r="AI19" s="47"/>
      <c r="AJ19" s="47"/>
      <c r="AK19" s="47"/>
      <c r="AL19" s="90">
        <v>2301062018</v>
      </c>
      <c r="AM19" s="90"/>
      <c r="AN19" s="90"/>
      <c r="AO19" s="75">
        <v>1062018</v>
      </c>
      <c r="AP19" s="75"/>
      <c r="AQ19" s="75"/>
      <c r="AR19" s="42" t="s">
        <v>44</v>
      </c>
      <c r="AS19" s="42"/>
      <c r="AT19" s="42"/>
      <c r="AU19" s="43">
        <v>2883630.65</v>
      </c>
      <c r="AV19" s="43"/>
      <c r="AW19" s="43"/>
      <c r="AX19" s="75">
        <v>28022022</v>
      </c>
      <c r="AY19" s="75"/>
      <c r="AZ19" s="75"/>
      <c r="BA19" s="75"/>
      <c r="BB19" s="108">
        <v>28022022</v>
      </c>
      <c r="BC19" s="108"/>
      <c r="BD19" s="108"/>
      <c r="BE19" s="107">
        <f>SUM(CJ19-AU19-BH19)</f>
        <v>720857.03000000026</v>
      </c>
      <c r="BF19" s="107"/>
      <c r="BG19" s="107"/>
      <c r="BH19" s="107">
        <v>0</v>
      </c>
      <c r="BI19" s="107"/>
      <c r="BJ19" s="107"/>
      <c r="BK19" s="107"/>
      <c r="BL19" s="37">
        <v>449035</v>
      </c>
      <c r="BM19" s="37"/>
      <c r="BN19" s="37"/>
      <c r="BO19" s="72"/>
      <c r="BP19" s="72"/>
      <c r="BQ19" s="72"/>
      <c r="BR19" s="72"/>
      <c r="BS19" s="72">
        <v>0</v>
      </c>
      <c r="BT19" s="72"/>
      <c r="BU19" s="72"/>
      <c r="BV19" s="72"/>
      <c r="BW19" s="72">
        <v>0</v>
      </c>
      <c r="BX19" s="72"/>
      <c r="BY19" s="72"/>
      <c r="BZ19" s="72"/>
      <c r="CA19" s="72">
        <v>3560386.2499999981</v>
      </c>
      <c r="CB19" s="72"/>
      <c r="CC19" s="72"/>
      <c r="CD19" s="72"/>
      <c r="CE19" s="73" t="s">
        <v>40</v>
      </c>
      <c r="CF19" s="73"/>
      <c r="CG19" s="73"/>
      <c r="CH19" s="73"/>
      <c r="CI19" s="74"/>
      <c r="CJ19" s="87">
        <v>3604487.68</v>
      </c>
    </row>
    <row r="20" spans="1:88" ht="38.1" hidden="1" customHeight="1" x14ac:dyDescent="0.2">
      <c r="A20" s="47"/>
      <c r="B20" s="47"/>
      <c r="C20" s="47"/>
      <c r="D20" s="47"/>
      <c r="E20" s="94"/>
      <c r="F20" s="95"/>
      <c r="G20" s="95"/>
      <c r="H20" s="95"/>
      <c r="I20" s="95"/>
      <c r="J20" s="95"/>
      <c r="K20" s="95"/>
      <c r="L20" s="96"/>
      <c r="M20" s="103" t="s">
        <v>45</v>
      </c>
      <c r="N20" s="103"/>
      <c r="O20" s="103"/>
      <c r="P20" s="103"/>
      <c r="Q20" s="47"/>
      <c r="R20" s="47"/>
      <c r="S20" s="47"/>
      <c r="T20" s="47"/>
      <c r="U20" s="104">
        <v>28700000</v>
      </c>
      <c r="V20" s="104"/>
      <c r="W20" s="104"/>
      <c r="X20" s="104"/>
      <c r="Y20" s="105">
        <v>3230000</v>
      </c>
      <c r="Z20" s="105"/>
      <c r="AA20" s="105"/>
      <c r="AB20" s="105"/>
      <c r="AC20" s="49"/>
      <c r="AD20" s="49"/>
      <c r="AE20" s="49"/>
      <c r="AF20" s="49"/>
      <c r="AG20" s="47"/>
      <c r="AH20" s="47"/>
      <c r="AI20" s="47"/>
      <c r="AJ20" s="47"/>
      <c r="AK20" s="47"/>
      <c r="AL20" s="90"/>
      <c r="AM20" s="90"/>
      <c r="AN20" s="90"/>
      <c r="AO20" s="75"/>
      <c r="AP20" s="75"/>
      <c r="AQ20" s="75"/>
      <c r="AR20" s="42"/>
      <c r="AS20" s="42"/>
      <c r="AT20" s="42"/>
      <c r="AU20" s="43"/>
      <c r="AV20" s="43"/>
      <c r="AW20" s="43"/>
      <c r="AX20" s="75"/>
      <c r="AY20" s="75"/>
      <c r="AZ20" s="75"/>
      <c r="BA20" s="75"/>
      <c r="BB20" s="108"/>
      <c r="BC20" s="108"/>
      <c r="BD20" s="108"/>
      <c r="BE20" s="107"/>
      <c r="BF20" s="107"/>
      <c r="BG20" s="107"/>
      <c r="BH20" s="107"/>
      <c r="BI20" s="107"/>
      <c r="BJ20" s="107"/>
      <c r="BK20" s="107"/>
      <c r="BL20" s="37"/>
      <c r="BM20" s="37"/>
      <c r="BN20" s="37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3"/>
      <c r="CF20" s="73"/>
      <c r="CG20" s="73"/>
      <c r="CH20" s="73"/>
      <c r="CI20" s="74"/>
      <c r="CJ20" s="87"/>
    </row>
    <row r="21" spans="1:88" ht="38.1" hidden="1" customHeight="1" x14ac:dyDescent="0.2">
      <c r="A21" s="47"/>
      <c r="B21" s="47"/>
      <c r="C21" s="47"/>
      <c r="D21" s="47"/>
      <c r="E21" s="97"/>
      <c r="F21" s="98"/>
      <c r="G21" s="98"/>
      <c r="H21" s="98"/>
      <c r="I21" s="98"/>
      <c r="J21" s="98"/>
      <c r="K21" s="98"/>
      <c r="L21" s="99"/>
      <c r="M21" s="106" t="s">
        <v>46</v>
      </c>
      <c r="N21" s="106"/>
      <c r="O21" s="106"/>
      <c r="P21" s="106"/>
      <c r="Q21" s="47"/>
      <c r="R21" s="47"/>
      <c r="S21" s="47"/>
      <c r="T21" s="47"/>
      <c r="U21" s="88">
        <v>21165000</v>
      </c>
      <c r="V21" s="88"/>
      <c r="W21" s="88"/>
      <c r="X21" s="88"/>
      <c r="Y21" s="89">
        <v>2450000</v>
      </c>
      <c r="Z21" s="89"/>
      <c r="AA21" s="89"/>
      <c r="AB21" s="89"/>
      <c r="AC21" s="49"/>
      <c r="AD21" s="49"/>
      <c r="AE21" s="49"/>
      <c r="AF21" s="49"/>
      <c r="AG21" s="47"/>
      <c r="AH21" s="47"/>
      <c r="AI21" s="47"/>
      <c r="AJ21" s="47"/>
      <c r="AK21" s="47"/>
      <c r="AL21" s="90"/>
      <c r="AM21" s="90"/>
      <c r="AN21" s="90"/>
      <c r="AO21" s="75"/>
      <c r="AP21" s="75"/>
      <c r="AQ21" s="75"/>
      <c r="AR21" s="42"/>
      <c r="AS21" s="42"/>
      <c r="AT21" s="42"/>
      <c r="AU21" s="43"/>
      <c r="AV21" s="43"/>
      <c r="AW21" s="43"/>
      <c r="AX21" s="75"/>
      <c r="AY21" s="75"/>
      <c r="AZ21" s="75"/>
      <c r="BA21" s="75"/>
      <c r="BB21" s="108"/>
      <c r="BC21" s="108"/>
      <c r="BD21" s="108"/>
      <c r="BE21" s="107"/>
      <c r="BF21" s="107"/>
      <c r="BG21" s="107"/>
      <c r="BH21" s="107"/>
      <c r="BI21" s="107"/>
      <c r="BJ21" s="107"/>
      <c r="BK21" s="107"/>
      <c r="BL21" s="37"/>
      <c r="BM21" s="37"/>
      <c r="BN21" s="37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3"/>
      <c r="CF21" s="73"/>
      <c r="CG21" s="73"/>
      <c r="CH21" s="73"/>
      <c r="CI21" s="74"/>
      <c r="CJ21" s="87"/>
    </row>
    <row r="22" spans="1:88" ht="30" customHeight="1" x14ac:dyDescent="0.2">
      <c r="A22" s="47" t="s">
        <v>47</v>
      </c>
      <c r="B22" s="47"/>
      <c r="C22" s="47"/>
      <c r="D22" s="47"/>
      <c r="E22" s="91" t="s">
        <v>48</v>
      </c>
      <c r="F22" s="92"/>
      <c r="G22" s="92"/>
      <c r="H22" s="92"/>
      <c r="I22" s="92"/>
      <c r="J22" s="92"/>
      <c r="K22" s="92"/>
      <c r="L22" s="93"/>
      <c r="M22" s="100" t="s">
        <v>43</v>
      </c>
      <c r="N22" s="100"/>
      <c r="O22" s="100"/>
      <c r="P22" s="100"/>
      <c r="Q22" s="47" t="s">
        <v>39</v>
      </c>
      <c r="R22" s="47"/>
      <c r="S22" s="47"/>
      <c r="T22" s="47"/>
      <c r="U22" s="101">
        <v>40790000</v>
      </c>
      <c r="V22" s="101"/>
      <c r="W22" s="101"/>
      <c r="X22" s="101"/>
      <c r="Y22" s="102">
        <v>4620000</v>
      </c>
      <c r="Z22" s="102"/>
      <c r="AA22" s="102"/>
      <c r="AB22" s="102"/>
      <c r="AC22" s="49">
        <v>49437809000174</v>
      </c>
      <c r="AD22" s="49"/>
      <c r="AE22" s="49"/>
      <c r="AF22" s="49"/>
      <c r="AG22" s="47" t="s">
        <v>49</v>
      </c>
      <c r="AH22" s="47"/>
      <c r="AI22" s="47"/>
      <c r="AJ22" s="47"/>
      <c r="AK22" s="47"/>
      <c r="AL22" s="90" t="s">
        <v>50</v>
      </c>
      <c r="AM22" s="90"/>
      <c r="AN22" s="90"/>
      <c r="AO22" s="75">
        <v>18092020</v>
      </c>
      <c r="AP22" s="75"/>
      <c r="AQ22" s="75"/>
      <c r="AR22" s="42" t="s">
        <v>51</v>
      </c>
      <c r="AS22" s="42"/>
      <c r="AT22" s="42"/>
      <c r="AU22" s="43">
        <v>57460077.539999999</v>
      </c>
      <c r="AV22" s="43"/>
      <c r="AW22" s="43"/>
      <c r="AX22" s="75" t="s">
        <v>35</v>
      </c>
      <c r="AY22" s="75"/>
      <c r="AZ22" s="75"/>
      <c r="BA22" s="75"/>
      <c r="BB22" s="77">
        <v>4072022</v>
      </c>
      <c r="BC22" s="77"/>
      <c r="BD22" s="77"/>
      <c r="BE22" s="36">
        <v>10530774.800000001</v>
      </c>
      <c r="BF22" s="36"/>
      <c r="BG22" s="36"/>
      <c r="BH22" s="36">
        <v>9865363.2200000007</v>
      </c>
      <c r="BI22" s="36"/>
      <c r="BJ22" s="36"/>
      <c r="BK22" s="36"/>
      <c r="BL22" s="37">
        <v>449051</v>
      </c>
      <c r="BM22" s="37"/>
      <c r="BN22" s="37"/>
      <c r="BO22" s="72">
        <v>0</v>
      </c>
      <c r="BP22" s="72"/>
      <c r="BQ22" s="72"/>
      <c r="BR22" s="72"/>
      <c r="BS22" s="72">
        <v>0</v>
      </c>
      <c r="BT22" s="72"/>
      <c r="BU22" s="72"/>
      <c r="BV22" s="72"/>
      <c r="BW22" s="72">
        <v>0</v>
      </c>
      <c r="BX22" s="72"/>
      <c r="BY22" s="72"/>
      <c r="BZ22" s="72"/>
      <c r="CA22" s="72">
        <v>17869796.869999997</v>
      </c>
      <c r="CB22" s="72"/>
      <c r="CC22" s="72"/>
      <c r="CD22" s="72"/>
      <c r="CE22" s="78" t="s">
        <v>120</v>
      </c>
      <c r="CF22" s="79"/>
      <c r="CG22" s="79"/>
      <c r="CH22" s="79"/>
      <c r="CI22" s="80"/>
      <c r="CJ22" s="87">
        <v>62946896.909999996</v>
      </c>
    </row>
    <row r="23" spans="1:88" ht="30" customHeight="1" x14ac:dyDescent="0.2">
      <c r="A23" s="47"/>
      <c r="B23" s="47"/>
      <c r="C23" s="47"/>
      <c r="D23" s="47"/>
      <c r="E23" s="94"/>
      <c r="F23" s="95"/>
      <c r="G23" s="95"/>
      <c r="H23" s="95"/>
      <c r="I23" s="95"/>
      <c r="J23" s="95"/>
      <c r="K23" s="95"/>
      <c r="L23" s="96"/>
      <c r="M23" s="103" t="s">
        <v>45</v>
      </c>
      <c r="N23" s="103"/>
      <c r="O23" s="103"/>
      <c r="P23" s="103"/>
      <c r="Q23" s="47"/>
      <c r="R23" s="47"/>
      <c r="S23" s="47"/>
      <c r="T23" s="47"/>
      <c r="U23" s="104">
        <v>28700000</v>
      </c>
      <c r="V23" s="104"/>
      <c r="W23" s="104"/>
      <c r="X23" s="104"/>
      <c r="Y23" s="105">
        <v>3230000</v>
      </c>
      <c r="Z23" s="105"/>
      <c r="AA23" s="105"/>
      <c r="AB23" s="105"/>
      <c r="AC23" s="49"/>
      <c r="AD23" s="49"/>
      <c r="AE23" s="49"/>
      <c r="AF23" s="49"/>
      <c r="AG23" s="47"/>
      <c r="AH23" s="47"/>
      <c r="AI23" s="47"/>
      <c r="AJ23" s="47"/>
      <c r="AK23" s="47"/>
      <c r="AL23" s="90"/>
      <c r="AM23" s="90"/>
      <c r="AN23" s="90"/>
      <c r="AO23" s="75"/>
      <c r="AP23" s="75"/>
      <c r="AQ23" s="75"/>
      <c r="AR23" s="42"/>
      <c r="AS23" s="42"/>
      <c r="AT23" s="42"/>
      <c r="AU23" s="43"/>
      <c r="AV23" s="43"/>
      <c r="AW23" s="43"/>
      <c r="AX23" s="75"/>
      <c r="AY23" s="75"/>
      <c r="AZ23" s="75"/>
      <c r="BA23" s="75"/>
      <c r="BB23" s="77"/>
      <c r="BC23" s="77"/>
      <c r="BD23" s="77"/>
      <c r="BE23" s="36"/>
      <c r="BF23" s="36"/>
      <c r="BG23" s="36"/>
      <c r="BH23" s="36"/>
      <c r="BI23" s="36"/>
      <c r="BJ23" s="36"/>
      <c r="BK23" s="36"/>
      <c r="BL23" s="37"/>
      <c r="BM23" s="37"/>
      <c r="BN23" s="37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81"/>
      <c r="CF23" s="82"/>
      <c r="CG23" s="82"/>
      <c r="CH23" s="82"/>
      <c r="CI23" s="83"/>
      <c r="CJ23" s="87"/>
    </row>
    <row r="24" spans="1:88" ht="39.75" customHeight="1" x14ac:dyDescent="0.2">
      <c r="A24" s="47"/>
      <c r="B24" s="47"/>
      <c r="C24" s="47"/>
      <c r="D24" s="47"/>
      <c r="E24" s="97"/>
      <c r="F24" s="98"/>
      <c r="G24" s="98"/>
      <c r="H24" s="98"/>
      <c r="I24" s="98"/>
      <c r="J24" s="98"/>
      <c r="K24" s="98"/>
      <c r="L24" s="99"/>
      <c r="M24" s="106" t="s">
        <v>46</v>
      </c>
      <c r="N24" s="106"/>
      <c r="O24" s="106"/>
      <c r="P24" s="106"/>
      <c r="Q24" s="47"/>
      <c r="R24" s="47"/>
      <c r="S24" s="47"/>
      <c r="T24" s="47"/>
      <c r="U24" s="88">
        <v>21165000</v>
      </c>
      <c r="V24" s="88"/>
      <c r="W24" s="88"/>
      <c r="X24" s="88"/>
      <c r="Y24" s="89">
        <v>2450000</v>
      </c>
      <c r="Z24" s="89"/>
      <c r="AA24" s="89"/>
      <c r="AB24" s="89"/>
      <c r="AC24" s="49"/>
      <c r="AD24" s="49"/>
      <c r="AE24" s="49"/>
      <c r="AF24" s="49"/>
      <c r="AG24" s="47"/>
      <c r="AH24" s="47"/>
      <c r="AI24" s="47"/>
      <c r="AJ24" s="47"/>
      <c r="AK24" s="47"/>
      <c r="AL24" s="90"/>
      <c r="AM24" s="90"/>
      <c r="AN24" s="90"/>
      <c r="AO24" s="75"/>
      <c r="AP24" s="75"/>
      <c r="AQ24" s="75"/>
      <c r="AR24" s="42"/>
      <c r="AS24" s="42"/>
      <c r="AT24" s="42"/>
      <c r="AU24" s="43"/>
      <c r="AV24" s="43"/>
      <c r="AW24" s="43"/>
      <c r="AX24" s="75"/>
      <c r="AY24" s="75"/>
      <c r="AZ24" s="75"/>
      <c r="BA24" s="75"/>
      <c r="BB24" s="77"/>
      <c r="BC24" s="77"/>
      <c r="BD24" s="77"/>
      <c r="BE24" s="36"/>
      <c r="BF24" s="36"/>
      <c r="BG24" s="36"/>
      <c r="BH24" s="36"/>
      <c r="BI24" s="36"/>
      <c r="BJ24" s="36"/>
      <c r="BK24" s="36"/>
      <c r="BL24" s="37"/>
      <c r="BM24" s="37"/>
      <c r="BN24" s="37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84"/>
      <c r="CF24" s="85"/>
      <c r="CG24" s="85"/>
      <c r="CH24" s="85"/>
      <c r="CI24" s="86"/>
      <c r="CJ24" s="87"/>
    </row>
    <row r="25" spans="1:88" ht="60" customHeight="1" x14ac:dyDescent="0.25">
      <c r="A25" s="45" t="s">
        <v>52</v>
      </c>
      <c r="B25" s="45"/>
      <c r="C25" s="45"/>
      <c r="D25" s="45"/>
      <c r="E25" s="45" t="s">
        <v>53</v>
      </c>
      <c r="F25" s="45"/>
      <c r="G25" s="45"/>
      <c r="H25" s="45"/>
      <c r="I25" s="45"/>
      <c r="J25" s="45"/>
      <c r="K25" s="45"/>
      <c r="L25" s="45"/>
      <c r="M25" s="46" t="s">
        <v>54</v>
      </c>
      <c r="N25" s="46"/>
      <c r="O25" s="46"/>
      <c r="P25" s="46"/>
      <c r="Q25" s="47" t="s">
        <v>39</v>
      </c>
      <c r="R25" s="47"/>
      <c r="S25" s="47"/>
      <c r="T25" s="47"/>
      <c r="U25" s="48">
        <f>SUM(119526950.61*95%)</f>
        <v>113550603.07949999</v>
      </c>
      <c r="V25" s="48"/>
      <c r="W25" s="48"/>
      <c r="X25" s="48"/>
      <c r="Y25" s="48">
        <f>SUM(119526950.61*5%)</f>
        <v>5976347.5305000003</v>
      </c>
      <c r="Z25" s="48"/>
      <c r="AA25" s="48"/>
      <c r="AB25" s="48"/>
      <c r="AC25" s="49">
        <v>3951168000170</v>
      </c>
      <c r="AD25" s="49"/>
      <c r="AE25" s="49"/>
      <c r="AF25" s="49"/>
      <c r="AG25" s="47" t="s">
        <v>55</v>
      </c>
      <c r="AH25" s="47"/>
      <c r="AI25" s="47"/>
      <c r="AJ25" s="47"/>
      <c r="AK25" s="47"/>
      <c r="AL25" s="40" t="s">
        <v>56</v>
      </c>
      <c r="AM25" s="40"/>
      <c r="AN25" s="40"/>
      <c r="AO25" s="75">
        <v>19102021</v>
      </c>
      <c r="AP25" s="75"/>
      <c r="AQ25" s="75"/>
      <c r="AR25" s="42" t="s">
        <v>57</v>
      </c>
      <c r="AS25" s="42"/>
      <c r="AT25" s="42"/>
      <c r="AU25" s="43">
        <v>4281062.08</v>
      </c>
      <c r="AV25" s="43"/>
      <c r="AW25" s="43"/>
      <c r="AX25" s="75" t="s">
        <v>35</v>
      </c>
      <c r="AY25" s="75"/>
      <c r="AZ25" s="75"/>
      <c r="BA25" s="75"/>
      <c r="BB25" s="77">
        <v>30042023</v>
      </c>
      <c r="BC25" s="77"/>
      <c r="BD25" s="77"/>
      <c r="BE25" s="36">
        <f>SUM(422861.04)</f>
        <v>422861.04</v>
      </c>
      <c r="BF25" s="36"/>
      <c r="BG25" s="36"/>
      <c r="BH25" s="36">
        <v>0</v>
      </c>
      <c r="BI25" s="36"/>
      <c r="BJ25" s="36"/>
      <c r="BK25" s="36"/>
      <c r="BL25" s="37">
        <v>449051</v>
      </c>
      <c r="BM25" s="37"/>
      <c r="BN25" s="37"/>
      <c r="BO25" s="72">
        <v>0</v>
      </c>
      <c r="BP25" s="72"/>
      <c r="BQ25" s="72"/>
      <c r="BR25" s="72"/>
      <c r="BS25" s="72">
        <v>0</v>
      </c>
      <c r="BT25" s="72"/>
      <c r="BU25" s="72"/>
      <c r="BV25" s="72"/>
      <c r="BW25" s="72">
        <v>0</v>
      </c>
      <c r="BX25" s="72"/>
      <c r="BY25" s="72"/>
      <c r="BZ25" s="72"/>
      <c r="CA25" s="72">
        <v>346474.02999999997</v>
      </c>
      <c r="CB25" s="72"/>
      <c r="CC25" s="72"/>
      <c r="CD25" s="72"/>
      <c r="CE25" s="73" t="s">
        <v>121</v>
      </c>
      <c r="CF25" s="73"/>
      <c r="CG25" s="73"/>
      <c r="CH25" s="73"/>
      <c r="CI25" s="74"/>
      <c r="CJ25" s="15"/>
    </row>
    <row r="26" spans="1:88" ht="90" customHeight="1" x14ac:dyDescent="0.25">
      <c r="A26" s="45" t="s">
        <v>58</v>
      </c>
      <c r="B26" s="45"/>
      <c r="C26" s="45"/>
      <c r="D26" s="45"/>
      <c r="E26" s="45" t="s">
        <v>59</v>
      </c>
      <c r="F26" s="45"/>
      <c r="G26" s="45"/>
      <c r="H26" s="45"/>
      <c r="I26" s="45"/>
      <c r="J26" s="45"/>
      <c r="K26" s="45"/>
      <c r="L26" s="45"/>
      <c r="M26" s="46" t="s">
        <v>54</v>
      </c>
      <c r="N26" s="46"/>
      <c r="O26" s="46"/>
      <c r="P26" s="46"/>
      <c r="Q26" s="47" t="s">
        <v>39</v>
      </c>
      <c r="R26" s="47"/>
      <c r="S26" s="47"/>
      <c r="T26" s="47"/>
      <c r="U26" s="48">
        <f>SUM(119526950.61*95%)</f>
        <v>113550603.07949999</v>
      </c>
      <c r="V26" s="48"/>
      <c r="W26" s="48"/>
      <c r="X26" s="48"/>
      <c r="Y26" s="48">
        <f>SUM(119526950.61*5%)</f>
        <v>5976347.5305000003</v>
      </c>
      <c r="Z26" s="48"/>
      <c r="AA26" s="48"/>
      <c r="AB26" s="48"/>
      <c r="AC26" s="49">
        <v>35541010000119</v>
      </c>
      <c r="AD26" s="49"/>
      <c r="AE26" s="49"/>
      <c r="AF26" s="49"/>
      <c r="AG26" s="47" t="s">
        <v>60</v>
      </c>
      <c r="AH26" s="47"/>
      <c r="AI26" s="47"/>
      <c r="AJ26" s="47"/>
      <c r="AK26" s="47"/>
      <c r="AL26" s="40" t="s">
        <v>61</v>
      </c>
      <c r="AM26" s="40"/>
      <c r="AN26" s="40"/>
      <c r="AO26" s="75">
        <v>3012022</v>
      </c>
      <c r="AP26" s="75"/>
      <c r="AQ26" s="75"/>
      <c r="AR26" s="42" t="s">
        <v>57</v>
      </c>
      <c r="AS26" s="42"/>
      <c r="AT26" s="42"/>
      <c r="AU26" s="43">
        <v>12187842.68</v>
      </c>
      <c r="AV26" s="43"/>
      <c r="AW26" s="43"/>
      <c r="AX26" s="75" t="s">
        <v>35</v>
      </c>
      <c r="AY26" s="75"/>
      <c r="AZ26" s="75"/>
      <c r="BA26" s="75"/>
      <c r="BB26" s="35">
        <v>45160</v>
      </c>
      <c r="BC26" s="35"/>
      <c r="BD26" s="35"/>
      <c r="BE26" s="36">
        <f>SUM(2413135.96-820343.71)-90970.31</f>
        <v>1501821.94</v>
      </c>
      <c r="BF26" s="36"/>
      <c r="BG26" s="36"/>
      <c r="BH26" s="36">
        <v>824507.43</v>
      </c>
      <c r="BI26" s="36"/>
      <c r="BJ26" s="36"/>
      <c r="BK26" s="36"/>
      <c r="BL26" s="37">
        <v>449051</v>
      </c>
      <c r="BM26" s="37"/>
      <c r="BN26" s="37"/>
      <c r="BO26" s="76">
        <v>4953997.42</v>
      </c>
      <c r="BP26" s="76"/>
      <c r="BQ26" s="76"/>
      <c r="BR26" s="76"/>
      <c r="BS26" s="39">
        <v>3891746.55</v>
      </c>
      <c r="BT26" s="39"/>
      <c r="BU26" s="39"/>
      <c r="BV26" s="39"/>
      <c r="BW26" s="39">
        <v>3891746.55</v>
      </c>
      <c r="BX26" s="39"/>
      <c r="BY26" s="39"/>
      <c r="BZ26" s="39"/>
      <c r="CA26" s="72">
        <v>14172317.449999999</v>
      </c>
      <c r="CB26" s="72"/>
      <c r="CC26" s="72"/>
      <c r="CD26" s="72"/>
      <c r="CE26" s="73" t="s">
        <v>40</v>
      </c>
      <c r="CF26" s="73"/>
      <c r="CG26" s="73"/>
      <c r="CH26" s="73"/>
      <c r="CI26" s="74"/>
      <c r="CJ26" s="15"/>
    </row>
    <row r="27" spans="1:88" ht="90" customHeight="1" x14ac:dyDescent="0.25">
      <c r="A27" s="137" t="s">
        <v>87</v>
      </c>
      <c r="B27" s="138"/>
      <c r="C27" s="138"/>
      <c r="D27" s="139"/>
      <c r="E27" s="137" t="s">
        <v>86</v>
      </c>
      <c r="F27" s="138"/>
      <c r="G27" s="138"/>
      <c r="H27" s="138"/>
      <c r="I27" s="138"/>
      <c r="J27" s="138"/>
      <c r="K27" s="138"/>
      <c r="L27" s="139"/>
      <c r="M27" s="140" t="s">
        <v>35</v>
      </c>
      <c r="N27" s="141"/>
      <c r="O27" s="141"/>
      <c r="P27" s="142"/>
      <c r="Q27" s="143" t="s">
        <v>35</v>
      </c>
      <c r="R27" s="144"/>
      <c r="S27" s="144"/>
      <c r="T27" s="145"/>
      <c r="U27" s="146" t="s">
        <v>35</v>
      </c>
      <c r="V27" s="147"/>
      <c r="W27" s="147"/>
      <c r="X27" s="148"/>
      <c r="Y27" s="146" t="s">
        <v>35</v>
      </c>
      <c r="Z27" s="147"/>
      <c r="AA27" s="147"/>
      <c r="AB27" s="148"/>
      <c r="AC27" s="149" t="s">
        <v>93</v>
      </c>
      <c r="AD27" s="150"/>
      <c r="AE27" s="150"/>
      <c r="AF27" s="151"/>
      <c r="AG27" s="143" t="s">
        <v>90</v>
      </c>
      <c r="AH27" s="144"/>
      <c r="AI27" s="144"/>
      <c r="AJ27" s="144"/>
      <c r="AK27" s="145"/>
      <c r="AL27" s="152" t="s">
        <v>91</v>
      </c>
      <c r="AM27" s="153"/>
      <c r="AN27" s="154"/>
      <c r="AO27" s="155">
        <v>44714</v>
      </c>
      <c r="AP27" s="156"/>
      <c r="AQ27" s="157"/>
      <c r="AR27" s="158" t="s">
        <v>92</v>
      </c>
      <c r="AS27" s="159"/>
      <c r="AT27" s="160"/>
      <c r="AU27" s="161">
        <v>20508920.07</v>
      </c>
      <c r="AV27" s="162"/>
      <c r="AW27" s="163"/>
      <c r="AX27" s="164" t="s">
        <v>35</v>
      </c>
      <c r="AY27" s="165"/>
      <c r="AZ27" s="165"/>
      <c r="BA27" s="166"/>
      <c r="BB27" s="167" t="s">
        <v>35</v>
      </c>
      <c r="BC27" s="168"/>
      <c r="BD27" s="169"/>
      <c r="BE27" s="170">
        <v>0</v>
      </c>
      <c r="BF27" s="171"/>
      <c r="BG27" s="172"/>
      <c r="BH27" s="170">
        <v>0</v>
      </c>
      <c r="BI27" s="171"/>
      <c r="BJ27" s="171"/>
      <c r="BK27" s="172"/>
      <c r="BL27" s="173" t="s">
        <v>71</v>
      </c>
      <c r="BM27" s="174"/>
      <c r="BN27" s="175"/>
      <c r="BO27" s="176">
        <v>3252543.18</v>
      </c>
      <c r="BP27" s="177"/>
      <c r="BQ27" s="177"/>
      <c r="BR27" s="178"/>
      <c r="BS27" s="176">
        <v>3847175.29</v>
      </c>
      <c r="BT27" s="177"/>
      <c r="BU27" s="177"/>
      <c r="BV27" s="178"/>
      <c r="BW27" s="176">
        <v>3847175.29</v>
      </c>
      <c r="BX27" s="177"/>
      <c r="BY27" s="177"/>
      <c r="BZ27" s="178"/>
      <c r="CA27" s="176">
        <v>4479931.33</v>
      </c>
      <c r="CB27" s="177"/>
      <c r="CC27" s="177"/>
      <c r="CD27" s="178"/>
      <c r="CE27" s="158" t="s">
        <v>38</v>
      </c>
      <c r="CF27" s="159"/>
      <c r="CG27" s="159"/>
      <c r="CH27" s="159"/>
      <c r="CI27" s="159"/>
      <c r="CJ27" s="15"/>
    </row>
    <row r="28" spans="1:88" ht="90" customHeight="1" x14ac:dyDescent="0.25">
      <c r="A28" s="45" t="s">
        <v>80</v>
      </c>
      <c r="B28" s="45"/>
      <c r="C28" s="45"/>
      <c r="D28" s="45"/>
      <c r="E28" s="45" t="s">
        <v>96</v>
      </c>
      <c r="F28" s="45"/>
      <c r="G28" s="45"/>
      <c r="H28" s="45"/>
      <c r="I28" s="45"/>
      <c r="J28" s="45"/>
      <c r="K28" s="45"/>
      <c r="L28" s="45"/>
      <c r="M28" s="46" t="s">
        <v>76</v>
      </c>
      <c r="N28" s="46"/>
      <c r="O28" s="46"/>
      <c r="P28" s="46"/>
      <c r="Q28" s="47" t="s">
        <v>39</v>
      </c>
      <c r="R28" s="47"/>
      <c r="S28" s="47"/>
      <c r="T28" s="47"/>
      <c r="U28" s="48">
        <v>53274427.439999998</v>
      </c>
      <c r="V28" s="48"/>
      <c r="W28" s="48"/>
      <c r="X28" s="48"/>
      <c r="Y28" s="48">
        <v>2803917.25</v>
      </c>
      <c r="Z28" s="48"/>
      <c r="AA28" s="48"/>
      <c r="AB28" s="48"/>
      <c r="AC28" s="49" t="s">
        <v>77</v>
      </c>
      <c r="AD28" s="49"/>
      <c r="AE28" s="49"/>
      <c r="AF28" s="49"/>
      <c r="AG28" s="47" t="s">
        <v>97</v>
      </c>
      <c r="AH28" s="47"/>
      <c r="AI28" s="47"/>
      <c r="AJ28" s="47"/>
      <c r="AK28" s="47"/>
      <c r="AL28" s="40" t="s">
        <v>78</v>
      </c>
      <c r="AM28" s="40"/>
      <c r="AN28" s="40"/>
      <c r="AO28" s="41">
        <v>44894</v>
      </c>
      <c r="AP28" s="41"/>
      <c r="AQ28" s="41"/>
      <c r="AR28" s="42" t="s">
        <v>79</v>
      </c>
      <c r="AS28" s="42"/>
      <c r="AT28" s="42"/>
      <c r="AU28" s="43">
        <v>41233948.259999998</v>
      </c>
      <c r="AV28" s="43"/>
      <c r="AW28" s="43"/>
      <c r="AX28" s="44">
        <v>0</v>
      </c>
      <c r="AY28" s="44"/>
      <c r="AZ28" s="44"/>
      <c r="BA28" s="44"/>
      <c r="BB28" s="35" t="s">
        <v>35</v>
      </c>
      <c r="BC28" s="35"/>
      <c r="BD28" s="35"/>
      <c r="BE28" s="36">
        <v>4771066.2</v>
      </c>
      <c r="BF28" s="36"/>
      <c r="BG28" s="36"/>
      <c r="BH28" s="36">
        <v>0</v>
      </c>
      <c r="BI28" s="36"/>
      <c r="BJ28" s="36"/>
      <c r="BK28" s="36"/>
      <c r="BL28" s="37" t="s">
        <v>72</v>
      </c>
      <c r="BM28" s="37"/>
      <c r="BN28" s="37"/>
      <c r="BO28" s="39">
        <v>5745890.1399999997</v>
      </c>
      <c r="BP28" s="39"/>
      <c r="BQ28" s="39"/>
      <c r="BR28" s="39"/>
      <c r="BS28" s="39">
        <v>4497312.78</v>
      </c>
      <c r="BT28" s="39"/>
      <c r="BU28" s="39"/>
      <c r="BV28" s="39"/>
      <c r="BW28" s="39">
        <v>4497312.78</v>
      </c>
      <c r="BX28" s="39"/>
      <c r="BY28" s="39"/>
      <c r="BZ28" s="39"/>
      <c r="CA28" s="39">
        <v>4497312.78</v>
      </c>
      <c r="CB28" s="39"/>
      <c r="CC28" s="39"/>
      <c r="CD28" s="39"/>
      <c r="CE28" s="42" t="s">
        <v>38</v>
      </c>
      <c r="CF28" s="42"/>
      <c r="CG28" s="42"/>
      <c r="CH28" s="42"/>
      <c r="CI28" s="158"/>
      <c r="CJ28" s="15"/>
    </row>
    <row r="29" spans="1:88" ht="90" customHeight="1" x14ac:dyDescent="0.25">
      <c r="A29" s="28" t="s">
        <v>82</v>
      </c>
      <c r="B29" s="28"/>
      <c r="C29" s="28"/>
      <c r="D29" s="28"/>
      <c r="E29" s="28" t="s">
        <v>83</v>
      </c>
      <c r="F29" s="28"/>
      <c r="G29" s="28"/>
      <c r="H29" s="28"/>
      <c r="I29" s="28"/>
      <c r="J29" s="28"/>
      <c r="K29" s="28"/>
      <c r="L29" s="28"/>
      <c r="M29" s="29" t="s">
        <v>76</v>
      </c>
      <c r="N29" s="30"/>
      <c r="O29" s="30"/>
      <c r="P29" s="31"/>
      <c r="Q29" s="18" t="s">
        <v>39</v>
      </c>
      <c r="R29" s="18"/>
      <c r="S29" s="18"/>
      <c r="T29" s="18"/>
      <c r="U29" s="32">
        <v>53274427.439999998</v>
      </c>
      <c r="V29" s="33"/>
      <c r="W29" s="33"/>
      <c r="X29" s="34"/>
      <c r="Y29" s="32">
        <v>2803917.25</v>
      </c>
      <c r="Z29" s="33"/>
      <c r="AA29" s="33"/>
      <c r="AB29" s="34"/>
      <c r="AC29" s="27" t="s">
        <v>84</v>
      </c>
      <c r="AD29" s="27"/>
      <c r="AE29" s="27"/>
      <c r="AF29" s="27"/>
      <c r="AG29" s="18" t="s">
        <v>85</v>
      </c>
      <c r="AH29" s="18"/>
      <c r="AI29" s="18"/>
      <c r="AJ29" s="18"/>
      <c r="AK29" s="18"/>
      <c r="AL29" s="19" t="s">
        <v>81</v>
      </c>
      <c r="AM29" s="19"/>
      <c r="AN29" s="19"/>
      <c r="AO29" s="20">
        <v>44886</v>
      </c>
      <c r="AP29" s="20"/>
      <c r="AQ29" s="20"/>
      <c r="AR29" s="21" t="s">
        <v>79</v>
      </c>
      <c r="AS29" s="21"/>
      <c r="AT29" s="21"/>
      <c r="AU29" s="38">
        <v>2397327.6</v>
      </c>
      <c r="AV29" s="38"/>
      <c r="AW29" s="38"/>
      <c r="AX29" s="24" t="s">
        <v>35</v>
      </c>
      <c r="AY29" s="24"/>
      <c r="AZ29" s="24"/>
      <c r="BA29" s="24"/>
      <c r="BB29" s="25" t="s">
        <v>35</v>
      </c>
      <c r="BC29" s="25"/>
      <c r="BD29" s="25"/>
      <c r="BE29" s="26">
        <v>0</v>
      </c>
      <c r="BF29" s="26"/>
      <c r="BG29" s="26"/>
      <c r="BH29" s="26">
        <v>0</v>
      </c>
      <c r="BI29" s="26"/>
      <c r="BJ29" s="26"/>
      <c r="BK29" s="26"/>
      <c r="BL29" s="188" t="s">
        <v>71</v>
      </c>
      <c r="BM29" s="188"/>
      <c r="BN29" s="188"/>
      <c r="BO29" s="17">
        <v>1240221.3999999999</v>
      </c>
      <c r="BP29" s="17"/>
      <c r="BQ29" s="17"/>
      <c r="BR29" s="17"/>
      <c r="BS29" s="17">
        <v>930458.76</v>
      </c>
      <c r="BT29" s="17"/>
      <c r="BU29" s="17"/>
      <c r="BV29" s="17"/>
      <c r="BW29" s="17">
        <v>930458.76</v>
      </c>
      <c r="BX29" s="17"/>
      <c r="BY29" s="17"/>
      <c r="BZ29" s="17"/>
      <c r="CA29" s="17">
        <v>930458.76</v>
      </c>
      <c r="CB29" s="17"/>
      <c r="CC29" s="17"/>
      <c r="CD29" s="17"/>
      <c r="CE29" s="186" t="s">
        <v>38</v>
      </c>
      <c r="CF29" s="186"/>
      <c r="CG29" s="186"/>
      <c r="CH29" s="186"/>
      <c r="CI29" s="187"/>
      <c r="CJ29" s="15"/>
    </row>
    <row r="30" spans="1:88" ht="90" customHeight="1" x14ac:dyDescent="0.25">
      <c r="A30" s="28" t="s">
        <v>108</v>
      </c>
      <c r="B30" s="28"/>
      <c r="C30" s="28"/>
      <c r="D30" s="28"/>
      <c r="E30" s="199" t="s">
        <v>105</v>
      </c>
      <c r="F30" s="200"/>
      <c r="G30" s="200"/>
      <c r="H30" s="200"/>
      <c r="I30" s="200"/>
      <c r="J30" s="200"/>
      <c r="K30" s="200"/>
      <c r="L30" s="201"/>
      <c r="M30" s="29" t="s">
        <v>76</v>
      </c>
      <c r="N30" s="30"/>
      <c r="O30" s="30"/>
      <c r="P30" s="31"/>
      <c r="Q30" s="18" t="s">
        <v>39</v>
      </c>
      <c r="R30" s="18"/>
      <c r="S30" s="18"/>
      <c r="T30" s="18"/>
      <c r="U30" s="32">
        <v>53274427.439999998</v>
      </c>
      <c r="V30" s="33"/>
      <c r="W30" s="33"/>
      <c r="X30" s="34"/>
      <c r="Y30" s="32">
        <v>2803917.25</v>
      </c>
      <c r="Z30" s="33"/>
      <c r="AA30" s="33"/>
      <c r="AB30" s="34"/>
      <c r="AC30" s="129" t="s">
        <v>84</v>
      </c>
      <c r="AD30" s="130"/>
      <c r="AE30" s="130"/>
      <c r="AF30" s="131"/>
      <c r="AG30" s="51" t="s">
        <v>85</v>
      </c>
      <c r="AH30" s="52"/>
      <c r="AI30" s="52"/>
      <c r="AJ30" s="52"/>
      <c r="AK30" s="53"/>
      <c r="AL30" s="54" t="s">
        <v>106</v>
      </c>
      <c r="AM30" s="55"/>
      <c r="AN30" s="56"/>
      <c r="AO30" s="57">
        <v>45156</v>
      </c>
      <c r="AP30" s="58"/>
      <c r="AQ30" s="59"/>
      <c r="AR30" s="60" t="s">
        <v>107</v>
      </c>
      <c r="AS30" s="61"/>
      <c r="AT30" s="62"/>
      <c r="AU30" s="63">
        <v>1558808.77</v>
      </c>
      <c r="AV30" s="64"/>
      <c r="AW30" s="65"/>
      <c r="AX30" s="66" t="s">
        <v>35</v>
      </c>
      <c r="AY30" s="67"/>
      <c r="AZ30" s="67"/>
      <c r="BA30" s="68"/>
      <c r="BB30" s="69" t="s">
        <v>35</v>
      </c>
      <c r="BC30" s="70"/>
      <c r="BD30" s="71"/>
      <c r="BE30" s="193" t="s">
        <v>35</v>
      </c>
      <c r="BF30" s="194"/>
      <c r="BG30" s="195"/>
      <c r="BH30" s="193" t="s">
        <v>35</v>
      </c>
      <c r="BI30" s="194"/>
      <c r="BJ30" s="194"/>
      <c r="BK30" s="195"/>
      <c r="BL30" s="196" t="s">
        <v>71</v>
      </c>
      <c r="BM30" s="197"/>
      <c r="BN30" s="198"/>
      <c r="BO30" s="179">
        <v>236767.98</v>
      </c>
      <c r="BP30" s="180"/>
      <c r="BQ30" s="180"/>
      <c r="BR30" s="181"/>
      <c r="BS30" s="179">
        <v>0</v>
      </c>
      <c r="BT30" s="180"/>
      <c r="BU30" s="180"/>
      <c r="BV30" s="181"/>
      <c r="BW30" s="179">
        <v>0</v>
      </c>
      <c r="BX30" s="180"/>
      <c r="BY30" s="180"/>
      <c r="BZ30" s="181"/>
      <c r="CA30" s="179">
        <v>0</v>
      </c>
      <c r="CB30" s="180"/>
      <c r="CC30" s="180"/>
      <c r="CD30" s="181"/>
      <c r="CE30" s="21" t="s">
        <v>38</v>
      </c>
      <c r="CF30" s="21"/>
      <c r="CG30" s="21"/>
      <c r="CH30" s="21"/>
      <c r="CI30" s="182"/>
    </row>
    <row r="31" spans="1:88" ht="110.25" customHeight="1" x14ac:dyDescent="0.25">
      <c r="A31" s="199" t="s">
        <v>110</v>
      </c>
      <c r="B31" s="200"/>
      <c r="C31" s="200"/>
      <c r="D31" s="201"/>
      <c r="E31" s="199" t="s">
        <v>104</v>
      </c>
      <c r="F31" s="200"/>
      <c r="G31" s="200"/>
      <c r="H31" s="200"/>
      <c r="I31" s="200"/>
      <c r="J31" s="200"/>
      <c r="K31" s="200"/>
      <c r="L31" s="201"/>
      <c r="M31" s="202" t="s">
        <v>35</v>
      </c>
      <c r="N31" s="203"/>
      <c r="O31" s="203"/>
      <c r="P31" s="204"/>
      <c r="Q31" s="51" t="s">
        <v>35</v>
      </c>
      <c r="R31" s="52"/>
      <c r="S31" s="52"/>
      <c r="T31" s="53"/>
      <c r="U31" s="205" t="s">
        <v>35</v>
      </c>
      <c r="V31" s="206"/>
      <c r="W31" s="206"/>
      <c r="X31" s="207"/>
      <c r="Y31" s="205" t="s">
        <v>35</v>
      </c>
      <c r="Z31" s="206"/>
      <c r="AA31" s="206"/>
      <c r="AB31" s="207"/>
      <c r="AC31" s="129" t="s">
        <v>109</v>
      </c>
      <c r="AD31" s="130"/>
      <c r="AE31" s="130"/>
      <c r="AF31" s="131"/>
      <c r="AG31" s="51" t="s">
        <v>102</v>
      </c>
      <c r="AH31" s="52"/>
      <c r="AI31" s="52"/>
      <c r="AJ31" s="52"/>
      <c r="AK31" s="53"/>
      <c r="AL31" s="54" t="s">
        <v>103</v>
      </c>
      <c r="AM31" s="55"/>
      <c r="AN31" s="56"/>
      <c r="AO31" s="57">
        <v>45156</v>
      </c>
      <c r="AP31" s="58"/>
      <c r="AQ31" s="59"/>
      <c r="AR31" s="60" t="s">
        <v>111</v>
      </c>
      <c r="AS31" s="61"/>
      <c r="AT31" s="62"/>
      <c r="AU31" s="63">
        <v>248124.39</v>
      </c>
      <c r="AV31" s="64"/>
      <c r="AW31" s="65"/>
      <c r="AX31" s="66" t="s">
        <v>35</v>
      </c>
      <c r="AY31" s="67"/>
      <c r="AZ31" s="67"/>
      <c r="BA31" s="68"/>
      <c r="BB31" s="69" t="s">
        <v>35</v>
      </c>
      <c r="BC31" s="70"/>
      <c r="BD31" s="71"/>
      <c r="BE31" s="193" t="s">
        <v>35</v>
      </c>
      <c r="BF31" s="194"/>
      <c r="BG31" s="195"/>
      <c r="BH31" s="193">
        <v>0</v>
      </c>
      <c r="BI31" s="194"/>
      <c r="BJ31" s="194"/>
      <c r="BK31" s="195"/>
      <c r="BL31" s="196" t="s">
        <v>71</v>
      </c>
      <c r="BM31" s="197"/>
      <c r="BN31" s="198"/>
      <c r="BO31" s="179">
        <v>195049.8</v>
      </c>
      <c r="BP31" s="180"/>
      <c r="BQ31" s="180"/>
      <c r="BR31" s="181"/>
      <c r="BS31" s="179">
        <v>70987.600000000006</v>
      </c>
      <c r="BT31" s="180"/>
      <c r="BU31" s="180"/>
      <c r="BV31" s="181"/>
      <c r="BW31" s="179">
        <v>70987.600000000006</v>
      </c>
      <c r="BX31" s="180"/>
      <c r="BY31" s="180"/>
      <c r="BZ31" s="181"/>
      <c r="CA31" s="179">
        <v>70987.600000000006</v>
      </c>
      <c r="CB31" s="180"/>
      <c r="CC31" s="180"/>
      <c r="CD31" s="181"/>
      <c r="CE31" s="183" t="s">
        <v>38</v>
      </c>
      <c r="CF31" s="184"/>
      <c r="CG31" s="184"/>
      <c r="CH31" s="184"/>
      <c r="CI31" s="185"/>
    </row>
    <row r="32" spans="1:88" ht="110.25" customHeight="1" x14ac:dyDescent="0.25">
      <c r="A32" s="199" t="s">
        <v>116</v>
      </c>
      <c r="B32" s="200"/>
      <c r="C32" s="200"/>
      <c r="D32" s="201"/>
      <c r="E32" s="199" t="s">
        <v>53</v>
      </c>
      <c r="F32" s="200"/>
      <c r="G32" s="200"/>
      <c r="H32" s="200"/>
      <c r="I32" s="200"/>
      <c r="J32" s="200"/>
      <c r="K32" s="200"/>
      <c r="L32" s="201"/>
      <c r="M32" s="202" t="s">
        <v>54</v>
      </c>
      <c r="N32" s="203"/>
      <c r="O32" s="203"/>
      <c r="P32" s="204"/>
      <c r="Q32" s="51" t="s">
        <v>39</v>
      </c>
      <c r="R32" s="52"/>
      <c r="S32" s="52"/>
      <c r="T32" s="53"/>
      <c r="U32" s="205">
        <v>113550603.07949999</v>
      </c>
      <c r="V32" s="206"/>
      <c r="W32" s="206"/>
      <c r="X32" s="207"/>
      <c r="Y32" s="205">
        <v>5976347.5305000003</v>
      </c>
      <c r="Z32" s="206"/>
      <c r="AA32" s="206"/>
      <c r="AB32" s="207"/>
      <c r="AC32" s="129" t="s">
        <v>115</v>
      </c>
      <c r="AD32" s="130"/>
      <c r="AE32" s="130"/>
      <c r="AF32" s="131"/>
      <c r="AG32" s="51" t="s">
        <v>114</v>
      </c>
      <c r="AH32" s="52"/>
      <c r="AI32" s="52"/>
      <c r="AJ32" s="52"/>
      <c r="AK32" s="53"/>
      <c r="AL32" s="54" t="s">
        <v>113</v>
      </c>
      <c r="AM32" s="55"/>
      <c r="AN32" s="56"/>
      <c r="AO32" s="57">
        <v>45265</v>
      </c>
      <c r="AP32" s="58"/>
      <c r="AQ32" s="59"/>
      <c r="AR32" s="60" t="s">
        <v>51</v>
      </c>
      <c r="AS32" s="61"/>
      <c r="AT32" s="62"/>
      <c r="AU32" s="63">
        <v>5300000</v>
      </c>
      <c r="AV32" s="64"/>
      <c r="AW32" s="65"/>
      <c r="AX32" s="66" t="s">
        <v>35</v>
      </c>
      <c r="AY32" s="67"/>
      <c r="AZ32" s="67"/>
      <c r="BA32" s="68"/>
      <c r="BB32" s="69" t="s">
        <v>35</v>
      </c>
      <c r="BC32" s="70"/>
      <c r="BD32" s="71"/>
      <c r="BE32" s="193" t="s">
        <v>35</v>
      </c>
      <c r="BF32" s="194"/>
      <c r="BG32" s="195"/>
      <c r="BH32" s="193" t="s">
        <v>35</v>
      </c>
      <c r="BI32" s="194"/>
      <c r="BJ32" s="194"/>
      <c r="BK32" s="195"/>
      <c r="BL32" s="196" t="s">
        <v>72</v>
      </c>
      <c r="BM32" s="197"/>
      <c r="BN32" s="198"/>
      <c r="BO32" s="179">
        <v>0</v>
      </c>
      <c r="BP32" s="180"/>
      <c r="BQ32" s="180"/>
      <c r="BR32" s="181"/>
      <c r="BS32" s="179">
        <v>0</v>
      </c>
      <c r="BT32" s="180"/>
      <c r="BU32" s="180"/>
      <c r="BV32" s="181"/>
      <c r="BW32" s="179">
        <v>0</v>
      </c>
      <c r="BX32" s="180"/>
      <c r="BY32" s="180"/>
      <c r="BZ32" s="181"/>
      <c r="CA32" s="179">
        <v>0</v>
      </c>
      <c r="CB32" s="180"/>
      <c r="CC32" s="180"/>
      <c r="CD32" s="181"/>
      <c r="CE32" s="60" t="s">
        <v>38</v>
      </c>
      <c r="CF32" s="61"/>
      <c r="CG32" s="61"/>
      <c r="CH32" s="61"/>
      <c r="CI32" s="62"/>
    </row>
    <row r="33" spans="1:88" s="7" customFormat="1" ht="18" customHeight="1" x14ac:dyDescent="0.2">
      <c r="A33" s="190" t="s">
        <v>112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</row>
    <row r="34" spans="1:88" s="7" customFormat="1" ht="18" customHeight="1" x14ac:dyDescent="0.25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2"/>
    </row>
    <row r="35" spans="1:88" s="7" customFormat="1" ht="18" customHeight="1" x14ac:dyDescent="0.25">
      <c r="A35" s="8"/>
      <c r="B35" s="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2"/>
    </row>
    <row r="36" spans="1:88" s="7" customFormat="1" ht="18" customHeight="1" x14ac:dyDescent="0.25">
      <c r="A36" s="8"/>
      <c r="B36" s="8"/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2"/>
    </row>
    <row r="37" spans="1:88" s="7" customFormat="1" ht="18" customHeight="1" x14ac:dyDescent="0.25">
      <c r="A37" s="8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0"/>
      <c r="N37" s="10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0"/>
      <c r="AA37" s="10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0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10"/>
      <c r="AZ37" s="50"/>
      <c r="BA37" s="50"/>
      <c r="BB37" s="50"/>
      <c r="BC37" s="50"/>
      <c r="BD37" s="50"/>
      <c r="BE37" s="50"/>
      <c r="BF37" s="50"/>
      <c r="BG37" s="50"/>
      <c r="BH37" s="50"/>
      <c r="BI37" s="1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"/>
      <c r="BW37" s="5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2"/>
    </row>
    <row r="38" spans="1:88" s="7" customFormat="1" ht="18" customHeight="1" x14ac:dyDescent="0.25">
      <c r="A38" s="8"/>
      <c r="B38" s="23" t="s">
        <v>68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0"/>
      <c r="N38" s="10"/>
      <c r="O38" s="23" t="s">
        <v>99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0"/>
      <c r="AA38" s="10"/>
      <c r="AB38" s="191" t="s">
        <v>70</v>
      </c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0"/>
      <c r="AN38" s="191" t="s">
        <v>117</v>
      </c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0"/>
      <c r="AZ38" s="189" t="s">
        <v>69</v>
      </c>
      <c r="BA38" s="189"/>
      <c r="BB38" s="189"/>
      <c r="BC38" s="189"/>
      <c r="BD38" s="189"/>
      <c r="BE38" s="189"/>
      <c r="BF38" s="189"/>
      <c r="BG38" s="189"/>
      <c r="BH38" s="189"/>
      <c r="BI38" s="10"/>
      <c r="BJ38" s="189" t="s">
        <v>64</v>
      </c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0"/>
      <c r="BW38" s="10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2"/>
    </row>
    <row r="39" spans="1:88" s="7" customFormat="1" ht="18" customHeight="1" x14ac:dyDescent="0.25">
      <c r="A39" s="8"/>
      <c r="B39" s="16" t="s">
        <v>63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0"/>
      <c r="N39" s="10"/>
      <c r="O39" s="16" t="s">
        <v>88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0"/>
      <c r="AA39" s="10"/>
      <c r="AB39" s="16" t="s">
        <v>89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0"/>
      <c r="AN39" s="16" t="s">
        <v>119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0"/>
      <c r="AZ39" s="16" t="s">
        <v>66</v>
      </c>
      <c r="BA39" s="16"/>
      <c r="BB39" s="16"/>
      <c r="BC39" s="16"/>
      <c r="BD39" s="16"/>
      <c r="BE39" s="16"/>
      <c r="BF39" s="16"/>
      <c r="BG39" s="16"/>
      <c r="BH39" s="16"/>
      <c r="BI39" s="10"/>
      <c r="BJ39" s="16" t="s">
        <v>95</v>
      </c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0"/>
      <c r="BW39" s="10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2"/>
    </row>
    <row r="40" spans="1:88" s="7" customFormat="1" ht="18" customHeight="1" x14ac:dyDescent="0.25">
      <c r="A40" s="8"/>
      <c r="B40" s="16" t="s">
        <v>74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92" t="s">
        <v>100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1"/>
      <c r="AA40" s="11"/>
      <c r="AB40" s="16" t="s">
        <v>75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/>
      <c r="AN40" s="16" t="s">
        <v>118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1"/>
      <c r="AZ40" s="16" t="s">
        <v>94</v>
      </c>
      <c r="BA40" s="16"/>
      <c r="BB40" s="16"/>
      <c r="BC40" s="16"/>
      <c r="BD40" s="16"/>
      <c r="BE40" s="16"/>
      <c r="BF40" s="16"/>
      <c r="BG40" s="16"/>
      <c r="BH40" s="16"/>
      <c r="BI40" s="11"/>
      <c r="BJ40" s="16" t="s">
        <v>73</v>
      </c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1"/>
      <c r="BW40" s="11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2"/>
    </row>
    <row r="41" spans="1:88" s="7" customFormat="1" ht="18" customHeight="1" x14ac:dyDescent="0.25">
      <c r="A41" s="8"/>
      <c r="B41" s="16" t="s">
        <v>62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1"/>
      <c r="N41" s="11"/>
      <c r="O41" s="16" t="s">
        <v>62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1"/>
      <c r="AA41" s="11"/>
      <c r="AB41" s="16" t="s">
        <v>62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1"/>
      <c r="AN41" s="16" t="s">
        <v>67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6" t="s">
        <v>62</v>
      </c>
      <c r="BA41" s="16"/>
      <c r="BB41" s="16"/>
      <c r="BC41" s="16"/>
      <c r="BD41" s="16"/>
      <c r="BE41" s="16"/>
      <c r="BF41" s="16"/>
      <c r="BG41" s="16"/>
      <c r="BH41" s="16"/>
      <c r="BI41" s="11"/>
      <c r="BJ41" s="16" t="s">
        <v>65</v>
      </c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1"/>
      <c r="BW41" s="11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2"/>
    </row>
    <row r="42" spans="1:88" s="7" customFormat="1" ht="18" customHeight="1" x14ac:dyDescent="0.25">
      <c r="A42" s="8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2"/>
    </row>
    <row r="43" spans="1:88" s="7" customFormat="1" ht="18" customHeight="1" x14ac:dyDescent="0.25">
      <c r="A43" s="8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2"/>
    </row>
    <row r="44" spans="1:88" s="7" customFormat="1" ht="18" customHeight="1" x14ac:dyDescent="0.25">
      <c r="A44" s="8"/>
      <c r="B44" s="8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2"/>
    </row>
    <row r="45" spans="1:88" s="7" customFormat="1" ht="18" customHeight="1" x14ac:dyDescent="0.25">
      <c r="A45" s="8"/>
      <c r="B45" s="8"/>
      <c r="C45" s="8"/>
      <c r="D45" s="8"/>
      <c r="E45" s="8"/>
      <c r="F45" s="9"/>
      <c r="G45" s="9"/>
      <c r="H45" s="9"/>
      <c r="I45" s="9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2"/>
    </row>
    <row r="46" spans="1:88" s="7" customFormat="1" ht="18" customHeight="1" x14ac:dyDescent="0.25">
      <c r="A46" s="8"/>
      <c r="B46" s="8"/>
      <c r="C46" s="8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2"/>
    </row>
    <row r="47" spans="1:88" s="7" customFormat="1" ht="18" customHeight="1" x14ac:dyDescent="0.25">
      <c r="A47" s="8"/>
      <c r="B47" s="8"/>
      <c r="C47" s="8"/>
      <c r="D47" s="8"/>
      <c r="E47" s="8"/>
      <c r="F47" s="9"/>
      <c r="G47" s="9"/>
      <c r="H47" s="9"/>
      <c r="I47" s="9"/>
      <c r="J47" s="9"/>
      <c r="K47" s="9"/>
      <c r="L47" s="9"/>
      <c r="M47" s="9"/>
      <c r="N47" s="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2"/>
    </row>
    <row r="48" spans="1:88" s="7" customFormat="1" ht="18" customHeight="1" x14ac:dyDescent="0.25">
      <c r="A48" s="8"/>
      <c r="B48" s="8"/>
      <c r="C48" s="8"/>
      <c r="D48" s="8"/>
      <c r="E48" s="8"/>
      <c r="F48" s="9"/>
      <c r="G48" s="9"/>
      <c r="H48" s="9"/>
      <c r="I48" s="9"/>
      <c r="J48" s="9"/>
      <c r="K48" s="9"/>
      <c r="L48" s="9"/>
      <c r="M48" s="9"/>
      <c r="N48" s="9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2"/>
    </row>
    <row r="49" spans="1:88" s="7" customFormat="1" ht="18" customHeight="1" x14ac:dyDescent="0.25">
      <c r="A49" s="8"/>
      <c r="B49" s="8"/>
      <c r="C49" s="8"/>
      <c r="D49" s="8"/>
      <c r="E49" s="8"/>
      <c r="F49" s="9"/>
      <c r="G49" s="9"/>
      <c r="H49" s="9"/>
      <c r="I49" s="9"/>
      <c r="J49" s="9"/>
      <c r="K49" s="9"/>
      <c r="L49" s="9"/>
      <c r="M49" s="9"/>
      <c r="N49" s="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2"/>
    </row>
    <row r="50" spans="1:88" s="7" customFormat="1" ht="18" customHeight="1" x14ac:dyDescent="0.25">
      <c r="A50" s="8"/>
      <c r="B50" s="8"/>
      <c r="C50" s="8"/>
      <c r="D50" s="8"/>
      <c r="E50" s="8"/>
      <c r="F50" s="9"/>
      <c r="G50" s="9"/>
      <c r="H50" s="9"/>
      <c r="I50" s="9"/>
      <c r="J50" s="9"/>
      <c r="K50" s="9"/>
      <c r="L50" s="9"/>
      <c r="M50" s="9"/>
      <c r="N50" s="9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13"/>
      <c r="AS50" s="5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2"/>
    </row>
    <row r="51" spans="1:88" s="7" customFormat="1" ht="18" customHeight="1" x14ac:dyDescent="0.25">
      <c r="A51" s="8"/>
      <c r="B51" s="8"/>
      <c r="C51" s="8"/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2"/>
    </row>
  </sheetData>
  <sheetProtection selectLockedCells="1" selectUnlockedCells="1"/>
  <mergeCells count="333">
    <mergeCell ref="BX41:CI41"/>
    <mergeCell ref="B41:L41"/>
    <mergeCell ref="O41:Y41"/>
    <mergeCell ref="AB41:AL41"/>
    <mergeCell ref="AN41:AX41"/>
    <mergeCell ref="AZ41:BH41"/>
    <mergeCell ref="BJ41:BU41"/>
    <mergeCell ref="BX39:CI39"/>
    <mergeCell ref="B40:L40"/>
    <mergeCell ref="O40:Y40"/>
    <mergeCell ref="AB40:AL40"/>
    <mergeCell ref="AN40:AX40"/>
    <mergeCell ref="AZ40:BH40"/>
    <mergeCell ref="BJ40:BU40"/>
    <mergeCell ref="BX40:CI40"/>
    <mergeCell ref="B39:L39"/>
    <mergeCell ref="O39:Y39"/>
    <mergeCell ref="AB39:AL39"/>
    <mergeCell ref="AN39:AX39"/>
    <mergeCell ref="AZ39:BH39"/>
    <mergeCell ref="BJ39:BU39"/>
    <mergeCell ref="BJ37:BU37"/>
    <mergeCell ref="BX37:CI37"/>
    <mergeCell ref="B38:L38"/>
    <mergeCell ref="O38:Y38"/>
    <mergeCell ref="AB38:AL38"/>
    <mergeCell ref="AN38:AX38"/>
    <mergeCell ref="AZ38:BH38"/>
    <mergeCell ref="BJ38:BU38"/>
    <mergeCell ref="BX38:CI38"/>
    <mergeCell ref="BS32:BV32"/>
    <mergeCell ref="BW32:BZ32"/>
    <mergeCell ref="CA32:CD32"/>
    <mergeCell ref="CE32:CI32"/>
    <mergeCell ref="A33:CJ33"/>
    <mergeCell ref="B37:L37"/>
    <mergeCell ref="O37:Y37"/>
    <mergeCell ref="AB37:AL37"/>
    <mergeCell ref="AO37:AX37"/>
    <mergeCell ref="AZ37:BH37"/>
    <mergeCell ref="AX32:BA32"/>
    <mergeCell ref="BB32:BD32"/>
    <mergeCell ref="BE32:BG32"/>
    <mergeCell ref="BH32:BK32"/>
    <mergeCell ref="BL32:BN32"/>
    <mergeCell ref="BO32:BR32"/>
    <mergeCell ref="AC32:AF32"/>
    <mergeCell ref="AG32:AK32"/>
    <mergeCell ref="AL32:AN32"/>
    <mergeCell ref="AO32:AQ32"/>
    <mergeCell ref="AR32:AT32"/>
    <mergeCell ref="AU32:AW32"/>
    <mergeCell ref="BS31:BV31"/>
    <mergeCell ref="BW31:BZ31"/>
    <mergeCell ref="CA31:CD31"/>
    <mergeCell ref="CE31:CI31"/>
    <mergeCell ref="A32:D32"/>
    <mergeCell ref="E32:L32"/>
    <mergeCell ref="M32:P32"/>
    <mergeCell ref="Q32:T32"/>
    <mergeCell ref="U32:X32"/>
    <mergeCell ref="Y32:AB32"/>
    <mergeCell ref="AX31:BA31"/>
    <mergeCell ref="BB31:BD31"/>
    <mergeCell ref="BE31:BG31"/>
    <mergeCell ref="BH31:BK31"/>
    <mergeCell ref="BL31:BN31"/>
    <mergeCell ref="BO31:BR31"/>
    <mergeCell ref="AC31:AF31"/>
    <mergeCell ref="AG31:AK31"/>
    <mergeCell ref="AL31:AN31"/>
    <mergeCell ref="AO31:AQ31"/>
    <mergeCell ref="AR31:AT31"/>
    <mergeCell ref="AU31:AW31"/>
    <mergeCell ref="BS30:BV30"/>
    <mergeCell ref="BW30:BZ30"/>
    <mergeCell ref="CA30:CD30"/>
    <mergeCell ref="CE30:CI30"/>
    <mergeCell ref="A31:D31"/>
    <mergeCell ref="E31:L31"/>
    <mergeCell ref="M31:P31"/>
    <mergeCell ref="Q31:T31"/>
    <mergeCell ref="U31:X31"/>
    <mergeCell ref="Y31:AB31"/>
    <mergeCell ref="AX30:BA30"/>
    <mergeCell ref="BB30:BD30"/>
    <mergeCell ref="BE30:BG30"/>
    <mergeCell ref="BH30:BK30"/>
    <mergeCell ref="BL30:BN30"/>
    <mergeCell ref="BO30:BR30"/>
    <mergeCell ref="AC30:AF30"/>
    <mergeCell ref="AG30:AK30"/>
    <mergeCell ref="AL30:AN30"/>
    <mergeCell ref="AO30:AQ30"/>
    <mergeCell ref="AR30:AT30"/>
    <mergeCell ref="AU30:AW30"/>
    <mergeCell ref="BS29:BV29"/>
    <mergeCell ref="BW29:BZ29"/>
    <mergeCell ref="CA29:CD29"/>
    <mergeCell ref="CE29:CI29"/>
    <mergeCell ref="A30:D30"/>
    <mergeCell ref="E30:L30"/>
    <mergeCell ref="M30:P30"/>
    <mergeCell ref="Q30:T30"/>
    <mergeCell ref="U30:X30"/>
    <mergeCell ref="Y30:AB30"/>
    <mergeCell ref="AX29:BA29"/>
    <mergeCell ref="BB29:BD29"/>
    <mergeCell ref="BE29:BG29"/>
    <mergeCell ref="BH29:BK29"/>
    <mergeCell ref="BL29:BN29"/>
    <mergeCell ref="BO29:BR29"/>
    <mergeCell ref="AC29:AF29"/>
    <mergeCell ref="AG29:AK29"/>
    <mergeCell ref="AL29:AN29"/>
    <mergeCell ref="AO29:AQ29"/>
    <mergeCell ref="AR29:AT29"/>
    <mergeCell ref="AU29:AW29"/>
    <mergeCell ref="BS28:BV28"/>
    <mergeCell ref="BW28:BZ28"/>
    <mergeCell ref="CA28:CD28"/>
    <mergeCell ref="CE28:CI28"/>
    <mergeCell ref="A29:D29"/>
    <mergeCell ref="E29:L29"/>
    <mergeCell ref="M29:P29"/>
    <mergeCell ref="Q29:T29"/>
    <mergeCell ref="U29:X29"/>
    <mergeCell ref="Y29:AB29"/>
    <mergeCell ref="AX28:BA28"/>
    <mergeCell ref="BB28:BD28"/>
    <mergeCell ref="BE28:BG28"/>
    <mergeCell ref="BH28:BK28"/>
    <mergeCell ref="BL28:BN28"/>
    <mergeCell ref="BO28:BR28"/>
    <mergeCell ref="AC28:AF28"/>
    <mergeCell ref="AG28:AK28"/>
    <mergeCell ref="AL28:AN28"/>
    <mergeCell ref="AO28:AQ28"/>
    <mergeCell ref="AR28:AT28"/>
    <mergeCell ref="AU28:AW28"/>
    <mergeCell ref="BS27:BV27"/>
    <mergeCell ref="BW27:BZ27"/>
    <mergeCell ref="CA27:CD27"/>
    <mergeCell ref="CE27:CI27"/>
    <mergeCell ref="A28:D28"/>
    <mergeCell ref="E28:L28"/>
    <mergeCell ref="M28:P28"/>
    <mergeCell ref="Q28:T28"/>
    <mergeCell ref="U28:X28"/>
    <mergeCell ref="Y28:AB28"/>
    <mergeCell ref="AX27:BA27"/>
    <mergeCell ref="BB27:BD27"/>
    <mergeCell ref="BE27:BG27"/>
    <mergeCell ref="BH27:BK27"/>
    <mergeCell ref="BL27:BN27"/>
    <mergeCell ref="BO27:BR27"/>
    <mergeCell ref="AC27:AF27"/>
    <mergeCell ref="AG27:AK27"/>
    <mergeCell ref="AL27:AN27"/>
    <mergeCell ref="AO27:AQ27"/>
    <mergeCell ref="AR27:AT27"/>
    <mergeCell ref="AU27:AW27"/>
    <mergeCell ref="BS26:BV26"/>
    <mergeCell ref="BW26:BZ26"/>
    <mergeCell ref="CA26:CD26"/>
    <mergeCell ref="CE26:CI26"/>
    <mergeCell ref="A27:D27"/>
    <mergeCell ref="E27:L27"/>
    <mergeCell ref="M27:P27"/>
    <mergeCell ref="Q27:T27"/>
    <mergeCell ref="U27:X27"/>
    <mergeCell ref="Y27:AB27"/>
    <mergeCell ref="AX26:BA26"/>
    <mergeCell ref="BB26:BD26"/>
    <mergeCell ref="BE26:BG26"/>
    <mergeCell ref="BH26:BK26"/>
    <mergeCell ref="BL26:BN26"/>
    <mergeCell ref="BO26:BR26"/>
    <mergeCell ref="AC26:AF26"/>
    <mergeCell ref="AG26:AK26"/>
    <mergeCell ref="AL26:AN26"/>
    <mergeCell ref="AO26:AQ26"/>
    <mergeCell ref="AR26:AT26"/>
    <mergeCell ref="AU26:AW26"/>
    <mergeCell ref="BS25:BV25"/>
    <mergeCell ref="BW25:BZ25"/>
    <mergeCell ref="CA25:CD25"/>
    <mergeCell ref="CE25:CI25"/>
    <mergeCell ref="A26:D26"/>
    <mergeCell ref="E26:L26"/>
    <mergeCell ref="M26:P26"/>
    <mergeCell ref="Q26:T26"/>
    <mergeCell ref="U26:X26"/>
    <mergeCell ref="Y26:AB26"/>
    <mergeCell ref="AX25:BA25"/>
    <mergeCell ref="BB25:BD25"/>
    <mergeCell ref="BE25:BG25"/>
    <mergeCell ref="BH25:BK25"/>
    <mergeCell ref="BL25:BN25"/>
    <mergeCell ref="BO25:BR25"/>
    <mergeCell ref="AC25:AF25"/>
    <mergeCell ref="AG25:AK25"/>
    <mergeCell ref="AL25:AN25"/>
    <mergeCell ref="AO25:AQ25"/>
    <mergeCell ref="AR25:AT25"/>
    <mergeCell ref="AU25:AW25"/>
    <mergeCell ref="A25:D25"/>
    <mergeCell ref="E25:L25"/>
    <mergeCell ref="M25:P25"/>
    <mergeCell ref="Q25:T25"/>
    <mergeCell ref="U25:X25"/>
    <mergeCell ref="Y25:AB25"/>
    <mergeCell ref="BS22:BV24"/>
    <mergeCell ref="BW22:BZ24"/>
    <mergeCell ref="CA22:CD24"/>
    <mergeCell ref="CE22:CI24"/>
    <mergeCell ref="CJ22:CJ24"/>
    <mergeCell ref="M23:P23"/>
    <mergeCell ref="U23:X23"/>
    <mergeCell ref="Y23:AB23"/>
    <mergeCell ref="M24:P24"/>
    <mergeCell ref="U24:X24"/>
    <mergeCell ref="AX22:BA24"/>
    <mergeCell ref="BB22:BD24"/>
    <mergeCell ref="BE22:BG24"/>
    <mergeCell ref="BH22:BK24"/>
    <mergeCell ref="BL22:BN24"/>
    <mergeCell ref="BO22:BR24"/>
    <mergeCell ref="AC22:AF24"/>
    <mergeCell ref="AG22:AK24"/>
    <mergeCell ref="AL22:AN24"/>
    <mergeCell ref="AO22:AQ24"/>
    <mergeCell ref="AR22:AT24"/>
    <mergeCell ref="AU22:AW24"/>
    <mergeCell ref="A22:D24"/>
    <mergeCell ref="E22:L24"/>
    <mergeCell ref="M22:P22"/>
    <mergeCell ref="Q22:T24"/>
    <mergeCell ref="U22:X22"/>
    <mergeCell ref="Y22:AB22"/>
    <mergeCell ref="Y24:AB24"/>
    <mergeCell ref="CA19:CD21"/>
    <mergeCell ref="CE19:CI21"/>
    <mergeCell ref="CJ19:CJ21"/>
    <mergeCell ref="M20:P20"/>
    <mergeCell ref="U20:X20"/>
    <mergeCell ref="Y20:AB20"/>
    <mergeCell ref="M21:P21"/>
    <mergeCell ref="U21:X21"/>
    <mergeCell ref="Y21:AB21"/>
    <mergeCell ref="BE19:BG21"/>
    <mergeCell ref="BH19:BK21"/>
    <mergeCell ref="BL19:BN21"/>
    <mergeCell ref="BO19:BR21"/>
    <mergeCell ref="BS19:BV21"/>
    <mergeCell ref="BW19:BZ21"/>
    <mergeCell ref="AL19:AN21"/>
    <mergeCell ref="AO19:AQ21"/>
    <mergeCell ref="AR19:AT21"/>
    <mergeCell ref="AU19:AW21"/>
    <mergeCell ref="AX19:BA21"/>
    <mergeCell ref="BB19:BD21"/>
    <mergeCell ref="CA18:CD18"/>
    <mergeCell ref="CE18:CI18"/>
    <mergeCell ref="A19:D21"/>
    <mergeCell ref="E19:L21"/>
    <mergeCell ref="M19:P19"/>
    <mergeCell ref="Q19:T21"/>
    <mergeCell ref="U19:X19"/>
    <mergeCell ref="Y19:AB19"/>
    <mergeCell ref="AC19:AF21"/>
    <mergeCell ref="AG19:AK21"/>
    <mergeCell ref="BE18:BG18"/>
    <mergeCell ref="BH18:BK18"/>
    <mergeCell ref="BL18:BN18"/>
    <mergeCell ref="BO18:BR18"/>
    <mergeCell ref="BS18:BV18"/>
    <mergeCell ref="BW18:BZ18"/>
    <mergeCell ref="AL18:AN18"/>
    <mergeCell ref="AO18:AQ18"/>
    <mergeCell ref="AR18:AT18"/>
    <mergeCell ref="AU18:AW18"/>
    <mergeCell ref="AX18:BA18"/>
    <mergeCell ref="BB18:BD18"/>
    <mergeCell ref="BW16:BZ17"/>
    <mergeCell ref="CA16:CD17"/>
    <mergeCell ref="A18:D18"/>
    <mergeCell ref="E18:L18"/>
    <mergeCell ref="M18:P18"/>
    <mergeCell ref="Q18:T18"/>
    <mergeCell ref="U18:X18"/>
    <mergeCell ref="Y18:AB18"/>
    <mergeCell ref="AC18:AF18"/>
    <mergeCell ref="AG18:AK18"/>
    <mergeCell ref="AX16:BA17"/>
    <mergeCell ref="BB16:BD17"/>
    <mergeCell ref="BE16:BG17"/>
    <mergeCell ref="BL16:BN17"/>
    <mergeCell ref="BO16:BR17"/>
    <mergeCell ref="BS16:BV17"/>
    <mergeCell ref="BH15:BK17"/>
    <mergeCell ref="BL15:CD15"/>
    <mergeCell ref="CE15:CI17"/>
    <mergeCell ref="CJ15:CJ17"/>
    <mergeCell ref="M16:P17"/>
    <mergeCell ref="Q16:T17"/>
    <mergeCell ref="U16:X17"/>
    <mergeCell ref="Y16:AB17"/>
    <mergeCell ref="AC16:AF17"/>
    <mergeCell ref="AG16:AK17"/>
    <mergeCell ref="A15:D17"/>
    <mergeCell ref="E15:L17"/>
    <mergeCell ref="M15:AB15"/>
    <mergeCell ref="AC15:AK15"/>
    <mergeCell ref="AL15:BA15"/>
    <mergeCell ref="BB15:BG15"/>
    <mergeCell ref="AL16:AN17"/>
    <mergeCell ref="AO16:AQ17"/>
    <mergeCell ref="AR16:AT17"/>
    <mergeCell ref="AU16:AW17"/>
    <mergeCell ref="A11:F11"/>
    <mergeCell ref="G11:O11"/>
    <mergeCell ref="A12:F12"/>
    <mergeCell ref="G12:O12"/>
    <mergeCell ref="A13:F13"/>
    <mergeCell ref="G13:O13"/>
    <mergeCell ref="A1:CI4"/>
    <mergeCell ref="A5:CI5"/>
    <mergeCell ref="A6:CI6"/>
    <mergeCell ref="A8:CI8"/>
    <mergeCell ref="A9:CI9"/>
    <mergeCell ref="A10:F10"/>
    <mergeCell ref="G10:O10"/>
  </mergeCells>
  <pageMargins left="1.299212598425197" right="0.39370078740157483" top="0.39370078740157483" bottom="0.6692913385826772" header="0.51181102362204722" footer="0.31496062992125984"/>
  <pageSetup paperSize="8" scale="44" firstPageNumber="0" orientation="landscape" verticalDpi="300" r:id="rId1"/>
  <headerFooter alignWithMargins="0">
    <oddFooter>&amp;R&amp;"Arial Narrow,Negrito"&amp;P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1º TRIMESTRE 2023</vt:lpstr>
      <vt:lpstr>2º TRIMESTRE 2023</vt:lpstr>
      <vt:lpstr>3º TRIMESTRE 2023</vt:lpstr>
      <vt:lpstr>4° TRIMESTRE 2023</vt:lpstr>
      <vt:lpstr>CONSOLIDADO</vt:lpstr>
      <vt:lpstr>Plan1</vt:lpstr>
      <vt:lpstr>'4° TRIMESTRE 2023'!Area_de_impressao</vt:lpstr>
      <vt:lpstr>CONSOLIDADO!Area_de_impressao</vt:lpstr>
      <vt:lpstr>'4° TRIMESTRE 2023'!Excel_BuiltIn__FilterDatabase</vt:lpstr>
      <vt:lpstr>CONSOLIDADO!Excel_BuiltIn__FilterDatabase</vt:lpstr>
      <vt:lpstr>'4° TRIMESTRE 2023'!Titulos_de_impressao</vt:lpstr>
      <vt:lpstr>CONSOLIDADO!Titulos_de_impressao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Welbert Figueiredo de Freitas</dc:creator>
  <cp:lastModifiedBy>Welbert Figueiredo de Freitas</cp:lastModifiedBy>
  <cp:lastPrinted>2024-01-15T13:20:20Z</cp:lastPrinted>
  <dcterms:created xsi:type="dcterms:W3CDTF">2023-04-14T11:59:56Z</dcterms:created>
  <dcterms:modified xsi:type="dcterms:W3CDTF">2024-02-15T18:59:21Z</dcterms:modified>
</cp:coreProperties>
</file>